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da7e737f5739411/Documentos/OTC 2025 Documents/OTC FR/"/>
    </mc:Choice>
  </mc:AlternateContent>
  <xr:revisionPtr revIDLastSave="10" documentId="8_{AEC20760-2724-429B-895E-E624E9A52442}" xr6:coauthVersionLast="47" xr6:coauthVersionMax="47" xr10:uidLastSave="{75D93FE4-60D5-4095-A068-CBE626F93A2F}"/>
  <bookViews>
    <workbookView xWindow="-120" yWindow="-120" windowWidth="29040" windowHeight="15720" activeTab="1" xr2:uid="{00000000-000D-0000-FFFF-FFFF00000000}"/>
  </bookViews>
  <sheets>
    <sheet name="ENGLISH" sheetId="4" r:id="rId1"/>
    <sheet name="FRANCAIS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67" i="4" l="1"/>
  <c r="AI68" i="4"/>
  <c r="AI69" i="4"/>
  <c r="AI70" i="4"/>
  <c r="AI71" i="4" l="1"/>
  <c r="S67" i="4"/>
  <c r="S68" i="4"/>
  <c r="S69" i="4"/>
  <c r="S70" i="4"/>
  <c r="S71" i="4" l="1"/>
  <c r="I67" i="4"/>
  <c r="I68" i="4"/>
  <c r="I69" i="4"/>
  <c r="I70" i="4"/>
  <c r="I71" i="4" l="1"/>
  <c r="X67" i="4"/>
  <c r="X68" i="4"/>
  <c r="X69" i="4"/>
  <c r="X70" i="4"/>
  <c r="Q67" i="4"/>
  <c r="Q68" i="4"/>
  <c r="Q69" i="4"/>
  <c r="Q70" i="4"/>
  <c r="X71" i="4" l="1"/>
  <c r="Q71" i="4"/>
  <c r="O67" i="4"/>
  <c r="O68" i="4"/>
  <c r="O69" i="4"/>
  <c r="O70" i="4"/>
  <c r="P67" i="4"/>
  <c r="P68" i="4"/>
  <c r="P69" i="4"/>
  <c r="P70" i="4"/>
  <c r="N67" i="4"/>
  <c r="R67" i="4"/>
  <c r="T67" i="4"/>
  <c r="V67" i="4"/>
  <c r="W67" i="4"/>
  <c r="Z67" i="4"/>
  <c r="AB67" i="4"/>
  <c r="AA67" i="4"/>
  <c r="Y67" i="4"/>
  <c r="AD67" i="4"/>
  <c r="AC67" i="4"/>
  <c r="AE67" i="4"/>
  <c r="AF67" i="4"/>
  <c r="AH67" i="4"/>
  <c r="AG67" i="4"/>
  <c r="AJ67" i="4"/>
  <c r="AP67" i="4"/>
  <c r="AK67" i="4"/>
  <c r="AL67" i="4"/>
  <c r="AM67" i="4"/>
  <c r="AN67" i="4"/>
  <c r="AO67" i="4"/>
  <c r="AQ67" i="4"/>
  <c r="AR67" i="4"/>
  <c r="N68" i="4"/>
  <c r="R68" i="4"/>
  <c r="T68" i="4"/>
  <c r="V68" i="4"/>
  <c r="W68" i="4"/>
  <c r="Z68" i="4"/>
  <c r="AB68" i="4"/>
  <c r="AA68" i="4"/>
  <c r="Y68" i="4"/>
  <c r="AD68" i="4"/>
  <c r="AC68" i="4"/>
  <c r="AE68" i="4"/>
  <c r="AF68" i="4"/>
  <c r="AH68" i="4"/>
  <c r="AG68" i="4"/>
  <c r="AJ68" i="4"/>
  <c r="AP68" i="4"/>
  <c r="AK68" i="4"/>
  <c r="AL68" i="4"/>
  <c r="AM68" i="4"/>
  <c r="AN68" i="4"/>
  <c r="AO68" i="4"/>
  <c r="AQ68" i="4"/>
  <c r="AR68" i="4"/>
  <c r="M69" i="4"/>
  <c r="N69" i="4"/>
  <c r="R69" i="4"/>
  <c r="T69" i="4"/>
  <c r="V69" i="4"/>
  <c r="W69" i="4"/>
  <c r="Z69" i="4"/>
  <c r="AB69" i="4"/>
  <c r="AA69" i="4"/>
  <c r="Y69" i="4"/>
  <c r="AD69" i="4"/>
  <c r="AC69" i="4"/>
  <c r="AE69" i="4"/>
  <c r="AF69" i="4"/>
  <c r="AH69" i="4"/>
  <c r="AG69" i="4"/>
  <c r="AJ69" i="4"/>
  <c r="AP69" i="4"/>
  <c r="AK69" i="4"/>
  <c r="AL69" i="4"/>
  <c r="AM69" i="4"/>
  <c r="AN69" i="4"/>
  <c r="AO69" i="4"/>
  <c r="AQ69" i="4"/>
  <c r="AR69" i="4"/>
  <c r="L70" i="4"/>
  <c r="M70" i="4"/>
  <c r="N70" i="4"/>
  <c r="R70" i="4"/>
  <c r="T70" i="4"/>
  <c r="V70" i="4"/>
  <c r="W70" i="4"/>
  <c r="Z70" i="4"/>
  <c r="AB70" i="4"/>
  <c r="AA70" i="4"/>
  <c r="Y70" i="4"/>
  <c r="AD70" i="4"/>
  <c r="AC70" i="4"/>
  <c r="AE70" i="4"/>
  <c r="AF70" i="4"/>
  <c r="AH70" i="4"/>
  <c r="AG70" i="4"/>
  <c r="AJ70" i="4"/>
  <c r="AP70" i="4"/>
  <c r="AK70" i="4"/>
  <c r="AL70" i="4"/>
  <c r="AM70" i="4"/>
  <c r="AN70" i="4"/>
  <c r="AO70" i="4"/>
  <c r="AQ70" i="4"/>
  <c r="AR70" i="4"/>
  <c r="M67" i="4"/>
  <c r="M68" i="4"/>
  <c r="L67" i="4"/>
  <c r="L68" i="4"/>
  <c r="L69" i="4"/>
  <c r="L54" i="6"/>
  <c r="L55" i="6"/>
  <c r="L56" i="6"/>
  <c r="L57" i="6"/>
  <c r="L58" i="6"/>
  <c r="L59" i="6"/>
  <c r="L60" i="6"/>
  <c r="L61" i="6"/>
  <c r="L62" i="6"/>
  <c r="L44" i="6"/>
  <c r="L45" i="6"/>
  <c r="L46" i="6"/>
  <c r="L47" i="6"/>
  <c r="L48" i="6"/>
  <c r="L49" i="6"/>
  <c r="L50" i="6"/>
  <c r="L51" i="6"/>
  <c r="L52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20" i="6"/>
  <c r="L21" i="6"/>
  <c r="L22" i="6"/>
  <c r="L23" i="6"/>
  <c r="L24" i="6"/>
  <c r="L25" i="6"/>
  <c r="L26" i="6"/>
  <c r="L27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AK54" i="6"/>
  <c r="AK55" i="6"/>
  <c r="AK56" i="6"/>
  <c r="AK57" i="6"/>
  <c r="AK58" i="6"/>
  <c r="AK59" i="6"/>
  <c r="AK60" i="6"/>
  <c r="AK61" i="6"/>
  <c r="AK62" i="6"/>
  <c r="AP55" i="6"/>
  <c r="AP56" i="6"/>
  <c r="AP57" i="6"/>
  <c r="AP58" i="6"/>
  <c r="AP59" i="6"/>
  <c r="AP60" i="6"/>
  <c r="AP61" i="6"/>
  <c r="AP62" i="6"/>
  <c r="AK44" i="6"/>
  <c r="AK45" i="6"/>
  <c r="AK46" i="6"/>
  <c r="AK47" i="6"/>
  <c r="AK48" i="6"/>
  <c r="AK49" i="6"/>
  <c r="AK50" i="6"/>
  <c r="AK51" i="6"/>
  <c r="AK52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20" i="6"/>
  <c r="AK21" i="6"/>
  <c r="AK22" i="6"/>
  <c r="AK23" i="6"/>
  <c r="AK24" i="6"/>
  <c r="AK25" i="6"/>
  <c r="AK26" i="6"/>
  <c r="AK27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4" i="6"/>
  <c r="AS66" i="4"/>
  <c r="F67" i="4"/>
  <c r="F68" i="4"/>
  <c r="F69" i="4"/>
  <c r="F70" i="4"/>
  <c r="F54" i="6"/>
  <c r="F55" i="6"/>
  <c r="F56" i="6"/>
  <c r="F57" i="6"/>
  <c r="F58" i="6"/>
  <c r="F59" i="6"/>
  <c r="F60" i="6"/>
  <c r="F61" i="6"/>
  <c r="F62" i="6"/>
  <c r="F44" i="6"/>
  <c r="F45" i="6"/>
  <c r="F46" i="6"/>
  <c r="F47" i="6"/>
  <c r="F48" i="6"/>
  <c r="F49" i="6"/>
  <c r="F50" i="6"/>
  <c r="F51" i="6"/>
  <c r="F52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20" i="6"/>
  <c r="F21" i="6"/>
  <c r="F22" i="6"/>
  <c r="F23" i="6"/>
  <c r="F24" i="6"/>
  <c r="F25" i="6"/>
  <c r="F26" i="6"/>
  <c r="F27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C63" i="4"/>
  <c r="C53" i="4"/>
  <c r="C43" i="4"/>
  <c r="C55" i="6"/>
  <c r="G55" i="6"/>
  <c r="D55" i="6"/>
  <c r="E55" i="6"/>
  <c r="U55" i="6"/>
  <c r="H55" i="6"/>
  <c r="J55" i="6"/>
  <c r="K55" i="6"/>
  <c r="M55" i="6"/>
  <c r="N55" i="6"/>
  <c r="AJ55" i="6"/>
  <c r="P55" i="6"/>
  <c r="R55" i="6"/>
  <c r="T55" i="6"/>
  <c r="V55" i="6"/>
  <c r="W55" i="6"/>
  <c r="Z55" i="6"/>
  <c r="AB55" i="6"/>
  <c r="AA55" i="6"/>
  <c r="Y55" i="6"/>
  <c r="AC55" i="6"/>
  <c r="AD55" i="6"/>
  <c r="AE55" i="6"/>
  <c r="AH55" i="6"/>
  <c r="AG55" i="6"/>
  <c r="AL55" i="6"/>
  <c r="AM55" i="6"/>
  <c r="AN55" i="6"/>
  <c r="AO55" i="6"/>
  <c r="AQ55" i="6"/>
  <c r="AR55" i="6"/>
  <c r="C56" i="6"/>
  <c r="G56" i="6"/>
  <c r="D56" i="6"/>
  <c r="E56" i="6"/>
  <c r="U56" i="6"/>
  <c r="H56" i="6"/>
  <c r="J56" i="6"/>
  <c r="K56" i="6"/>
  <c r="M56" i="6"/>
  <c r="N56" i="6"/>
  <c r="AJ56" i="6"/>
  <c r="P56" i="6"/>
  <c r="R56" i="6"/>
  <c r="T56" i="6"/>
  <c r="V56" i="6"/>
  <c r="W56" i="6"/>
  <c r="Z56" i="6"/>
  <c r="AB56" i="6"/>
  <c r="AA56" i="6"/>
  <c r="Y56" i="6"/>
  <c r="AC56" i="6"/>
  <c r="AD56" i="6"/>
  <c r="AE56" i="6"/>
  <c r="AH56" i="6"/>
  <c r="AG56" i="6"/>
  <c r="AL56" i="6"/>
  <c r="AM56" i="6"/>
  <c r="AN56" i="6"/>
  <c r="AO56" i="6"/>
  <c r="AQ56" i="6"/>
  <c r="AR56" i="6"/>
  <c r="C57" i="6"/>
  <c r="G57" i="6"/>
  <c r="D57" i="6"/>
  <c r="E57" i="6"/>
  <c r="U57" i="6"/>
  <c r="H57" i="6"/>
  <c r="J57" i="6"/>
  <c r="K57" i="6"/>
  <c r="M57" i="6"/>
  <c r="N57" i="6"/>
  <c r="AJ57" i="6"/>
  <c r="P57" i="6"/>
  <c r="R57" i="6"/>
  <c r="T57" i="6"/>
  <c r="V57" i="6"/>
  <c r="W57" i="6"/>
  <c r="Z57" i="6"/>
  <c r="AB57" i="6"/>
  <c r="AA57" i="6"/>
  <c r="Y57" i="6"/>
  <c r="AC57" i="6"/>
  <c r="AD57" i="6"/>
  <c r="AE57" i="6"/>
  <c r="AH57" i="6"/>
  <c r="AG57" i="6"/>
  <c r="AL57" i="6"/>
  <c r="AM57" i="6"/>
  <c r="AN57" i="6"/>
  <c r="AO57" i="6"/>
  <c r="AQ57" i="6"/>
  <c r="AR57" i="6"/>
  <c r="C58" i="6"/>
  <c r="G58" i="6"/>
  <c r="D58" i="6"/>
  <c r="E58" i="6"/>
  <c r="U58" i="6"/>
  <c r="H58" i="6"/>
  <c r="J58" i="6"/>
  <c r="K58" i="6"/>
  <c r="M58" i="6"/>
  <c r="N58" i="6"/>
  <c r="AJ58" i="6"/>
  <c r="P58" i="6"/>
  <c r="R58" i="6"/>
  <c r="T58" i="6"/>
  <c r="V58" i="6"/>
  <c r="W58" i="6"/>
  <c r="Z58" i="6"/>
  <c r="AB58" i="6"/>
  <c r="AA58" i="6"/>
  <c r="Y58" i="6"/>
  <c r="AC58" i="6"/>
  <c r="AD58" i="6"/>
  <c r="AE58" i="6"/>
  <c r="AH58" i="6"/>
  <c r="AG58" i="6"/>
  <c r="AL58" i="6"/>
  <c r="AM58" i="6"/>
  <c r="AN58" i="6"/>
  <c r="AO58" i="6"/>
  <c r="AQ58" i="6"/>
  <c r="AR58" i="6"/>
  <c r="C59" i="6"/>
  <c r="G59" i="6"/>
  <c r="D59" i="6"/>
  <c r="E59" i="6"/>
  <c r="U59" i="6"/>
  <c r="H59" i="6"/>
  <c r="J59" i="6"/>
  <c r="K59" i="6"/>
  <c r="M59" i="6"/>
  <c r="N59" i="6"/>
  <c r="AJ59" i="6"/>
  <c r="P59" i="6"/>
  <c r="R59" i="6"/>
  <c r="T59" i="6"/>
  <c r="V59" i="6"/>
  <c r="W59" i="6"/>
  <c r="Z59" i="6"/>
  <c r="AB59" i="6"/>
  <c r="AA59" i="6"/>
  <c r="Y59" i="6"/>
  <c r="AC59" i="6"/>
  <c r="AD59" i="6"/>
  <c r="AE59" i="6"/>
  <c r="AH59" i="6"/>
  <c r="AG59" i="6"/>
  <c r="AL59" i="6"/>
  <c r="AM59" i="6"/>
  <c r="AN59" i="6"/>
  <c r="AO59" i="6"/>
  <c r="AQ59" i="6"/>
  <c r="AR59" i="6"/>
  <c r="C60" i="6"/>
  <c r="G60" i="6"/>
  <c r="D60" i="6"/>
  <c r="E60" i="6"/>
  <c r="U60" i="6"/>
  <c r="H60" i="6"/>
  <c r="J60" i="6"/>
  <c r="K60" i="6"/>
  <c r="M60" i="6"/>
  <c r="N60" i="6"/>
  <c r="AJ60" i="6"/>
  <c r="P60" i="6"/>
  <c r="R60" i="6"/>
  <c r="T60" i="6"/>
  <c r="V60" i="6"/>
  <c r="W60" i="6"/>
  <c r="Z60" i="6"/>
  <c r="AB60" i="6"/>
  <c r="AA60" i="6"/>
  <c r="Y60" i="6"/>
  <c r="AC60" i="6"/>
  <c r="AD60" i="6"/>
  <c r="AE60" i="6"/>
  <c r="AH60" i="6"/>
  <c r="AG60" i="6"/>
  <c r="AL60" i="6"/>
  <c r="AM60" i="6"/>
  <c r="AN60" i="6"/>
  <c r="AO60" i="6"/>
  <c r="AQ60" i="6"/>
  <c r="AR60" i="6"/>
  <c r="C61" i="6"/>
  <c r="G61" i="6"/>
  <c r="D61" i="6"/>
  <c r="E61" i="6"/>
  <c r="U61" i="6"/>
  <c r="H61" i="6"/>
  <c r="J61" i="6"/>
  <c r="K61" i="6"/>
  <c r="M61" i="6"/>
  <c r="N61" i="6"/>
  <c r="AJ61" i="6"/>
  <c r="P61" i="6"/>
  <c r="R61" i="6"/>
  <c r="T61" i="6"/>
  <c r="V61" i="6"/>
  <c r="W61" i="6"/>
  <c r="Z61" i="6"/>
  <c r="AB61" i="6"/>
  <c r="AA61" i="6"/>
  <c r="Y61" i="6"/>
  <c r="AC61" i="6"/>
  <c r="AD61" i="6"/>
  <c r="AE61" i="6"/>
  <c r="AH61" i="6"/>
  <c r="AG61" i="6"/>
  <c r="AL61" i="6"/>
  <c r="AM61" i="6"/>
  <c r="AN61" i="6"/>
  <c r="AO61" i="6"/>
  <c r="AQ61" i="6"/>
  <c r="AR61" i="6"/>
  <c r="C62" i="6"/>
  <c r="G62" i="6"/>
  <c r="D62" i="6"/>
  <c r="E62" i="6"/>
  <c r="U62" i="6"/>
  <c r="H62" i="6"/>
  <c r="J62" i="6"/>
  <c r="K62" i="6"/>
  <c r="M62" i="6"/>
  <c r="N62" i="6"/>
  <c r="AJ62" i="6"/>
  <c r="P62" i="6"/>
  <c r="R62" i="6"/>
  <c r="T62" i="6"/>
  <c r="V62" i="6"/>
  <c r="W62" i="6"/>
  <c r="Z62" i="6"/>
  <c r="AB62" i="6"/>
  <c r="AA62" i="6"/>
  <c r="Y62" i="6"/>
  <c r="AC62" i="6"/>
  <c r="AD62" i="6"/>
  <c r="AE62" i="6"/>
  <c r="AH62" i="6"/>
  <c r="AG62" i="6"/>
  <c r="AL62" i="6"/>
  <c r="AM62" i="6"/>
  <c r="AN62" i="6"/>
  <c r="AO62" i="6"/>
  <c r="AQ62" i="6"/>
  <c r="AR62" i="6"/>
  <c r="G54" i="6"/>
  <c r="D54" i="6"/>
  <c r="E54" i="6"/>
  <c r="U54" i="6"/>
  <c r="H54" i="6"/>
  <c r="J54" i="6"/>
  <c r="K54" i="6"/>
  <c r="M54" i="6"/>
  <c r="N54" i="6"/>
  <c r="AJ54" i="6"/>
  <c r="P54" i="6"/>
  <c r="R54" i="6"/>
  <c r="T54" i="6"/>
  <c r="V54" i="6"/>
  <c r="W54" i="6"/>
  <c r="Z54" i="6"/>
  <c r="AB54" i="6"/>
  <c r="AA54" i="6"/>
  <c r="Y54" i="6"/>
  <c r="AC54" i="6"/>
  <c r="AD54" i="6"/>
  <c r="AE54" i="6"/>
  <c r="AH54" i="6"/>
  <c r="AG54" i="6"/>
  <c r="AP54" i="6"/>
  <c r="AL54" i="6"/>
  <c r="AM54" i="6"/>
  <c r="AN54" i="6"/>
  <c r="AO54" i="6"/>
  <c r="AQ54" i="6"/>
  <c r="AR54" i="6"/>
  <c r="C54" i="6"/>
  <c r="C45" i="6"/>
  <c r="G45" i="6"/>
  <c r="D45" i="6"/>
  <c r="E45" i="6"/>
  <c r="U45" i="6"/>
  <c r="H45" i="6"/>
  <c r="J45" i="6"/>
  <c r="K45" i="6"/>
  <c r="M45" i="6"/>
  <c r="N45" i="6"/>
  <c r="AJ45" i="6"/>
  <c r="P45" i="6"/>
  <c r="R45" i="6"/>
  <c r="T45" i="6"/>
  <c r="V45" i="6"/>
  <c r="W45" i="6"/>
  <c r="Z45" i="6"/>
  <c r="AB45" i="6"/>
  <c r="AA45" i="6"/>
  <c r="Y45" i="6"/>
  <c r="AC45" i="6"/>
  <c r="AD45" i="6"/>
  <c r="AE45" i="6"/>
  <c r="AH45" i="6"/>
  <c r="AG45" i="6"/>
  <c r="AP45" i="6"/>
  <c r="AL45" i="6"/>
  <c r="AM45" i="6"/>
  <c r="AN45" i="6"/>
  <c r="AO45" i="6"/>
  <c r="AQ45" i="6"/>
  <c r="AR45" i="6"/>
  <c r="C46" i="6"/>
  <c r="G46" i="6"/>
  <c r="D46" i="6"/>
  <c r="E46" i="6"/>
  <c r="U46" i="6"/>
  <c r="H46" i="6"/>
  <c r="J46" i="6"/>
  <c r="K46" i="6"/>
  <c r="M46" i="6"/>
  <c r="N46" i="6"/>
  <c r="AJ46" i="6"/>
  <c r="P46" i="6"/>
  <c r="R46" i="6"/>
  <c r="T46" i="6"/>
  <c r="V46" i="6"/>
  <c r="W46" i="6"/>
  <c r="Z46" i="6"/>
  <c r="AB46" i="6"/>
  <c r="AA46" i="6"/>
  <c r="Y46" i="6"/>
  <c r="AC46" i="6"/>
  <c r="AD46" i="6"/>
  <c r="AE46" i="6"/>
  <c r="AH46" i="6"/>
  <c r="AG46" i="6"/>
  <c r="AP46" i="6"/>
  <c r="AL46" i="6"/>
  <c r="AM46" i="6"/>
  <c r="AN46" i="6"/>
  <c r="AO46" i="6"/>
  <c r="AQ46" i="6"/>
  <c r="AR46" i="6"/>
  <c r="C47" i="6"/>
  <c r="G47" i="6"/>
  <c r="D47" i="6"/>
  <c r="E47" i="6"/>
  <c r="U47" i="6"/>
  <c r="H47" i="6"/>
  <c r="J47" i="6"/>
  <c r="K47" i="6"/>
  <c r="M47" i="6"/>
  <c r="N47" i="6"/>
  <c r="AJ47" i="6"/>
  <c r="P47" i="6"/>
  <c r="R47" i="6"/>
  <c r="T47" i="6"/>
  <c r="V47" i="6"/>
  <c r="W47" i="6"/>
  <c r="Z47" i="6"/>
  <c r="AB47" i="6"/>
  <c r="AA47" i="6"/>
  <c r="Y47" i="6"/>
  <c r="AC47" i="6"/>
  <c r="AD47" i="6"/>
  <c r="AE47" i="6"/>
  <c r="AH47" i="6"/>
  <c r="AG47" i="6"/>
  <c r="AP47" i="6"/>
  <c r="AL47" i="6"/>
  <c r="AM47" i="6"/>
  <c r="AN47" i="6"/>
  <c r="AO47" i="6"/>
  <c r="AQ47" i="6"/>
  <c r="AR47" i="6"/>
  <c r="C48" i="6"/>
  <c r="G48" i="6"/>
  <c r="D48" i="6"/>
  <c r="E48" i="6"/>
  <c r="U48" i="6"/>
  <c r="H48" i="6"/>
  <c r="J48" i="6"/>
  <c r="K48" i="6"/>
  <c r="M48" i="6"/>
  <c r="N48" i="6"/>
  <c r="AJ48" i="6"/>
  <c r="P48" i="6"/>
  <c r="R48" i="6"/>
  <c r="T48" i="6"/>
  <c r="V48" i="6"/>
  <c r="W48" i="6"/>
  <c r="Z48" i="6"/>
  <c r="AB48" i="6"/>
  <c r="AA48" i="6"/>
  <c r="Y48" i="6"/>
  <c r="AC48" i="6"/>
  <c r="AD48" i="6"/>
  <c r="AE48" i="6"/>
  <c r="AH48" i="6"/>
  <c r="AG48" i="6"/>
  <c r="AP48" i="6"/>
  <c r="AL48" i="6"/>
  <c r="AM48" i="6"/>
  <c r="AN48" i="6"/>
  <c r="AO48" i="6"/>
  <c r="AQ48" i="6"/>
  <c r="AR48" i="6"/>
  <c r="C49" i="6"/>
  <c r="G49" i="6"/>
  <c r="D49" i="6"/>
  <c r="E49" i="6"/>
  <c r="U49" i="6"/>
  <c r="H49" i="6"/>
  <c r="J49" i="6"/>
  <c r="K49" i="6"/>
  <c r="M49" i="6"/>
  <c r="N49" i="6"/>
  <c r="AJ49" i="6"/>
  <c r="P49" i="6"/>
  <c r="R49" i="6"/>
  <c r="T49" i="6"/>
  <c r="V49" i="6"/>
  <c r="W49" i="6"/>
  <c r="Z49" i="6"/>
  <c r="AB49" i="6"/>
  <c r="AA49" i="6"/>
  <c r="Y49" i="6"/>
  <c r="AC49" i="6"/>
  <c r="AD49" i="6"/>
  <c r="AE49" i="6"/>
  <c r="AH49" i="6"/>
  <c r="AG49" i="6"/>
  <c r="AP49" i="6"/>
  <c r="AL49" i="6"/>
  <c r="AM49" i="6"/>
  <c r="AN49" i="6"/>
  <c r="AO49" i="6"/>
  <c r="AQ49" i="6"/>
  <c r="AR49" i="6"/>
  <c r="C50" i="6"/>
  <c r="G50" i="6"/>
  <c r="D50" i="6"/>
  <c r="E50" i="6"/>
  <c r="U50" i="6"/>
  <c r="H50" i="6"/>
  <c r="J50" i="6"/>
  <c r="K50" i="6"/>
  <c r="M50" i="6"/>
  <c r="N50" i="6"/>
  <c r="AJ50" i="6"/>
  <c r="P50" i="6"/>
  <c r="R50" i="6"/>
  <c r="T50" i="6"/>
  <c r="V50" i="6"/>
  <c r="W50" i="6"/>
  <c r="Z50" i="6"/>
  <c r="AB50" i="6"/>
  <c r="AA50" i="6"/>
  <c r="Y50" i="6"/>
  <c r="AC50" i="6"/>
  <c r="AD50" i="6"/>
  <c r="AE50" i="6"/>
  <c r="AH50" i="6"/>
  <c r="AG50" i="6"/>
  <c r="AP50" i="6"/>
  <c r="AL50" i="6"/>
  <c r="AM50" i="6"/>
  <c r="AN50" i="6"/>
  <c r="AO50" i="6"/>
  <c r="AQ50" i="6"/>
  <c r="AR50" i="6"/>
  <c r="C51" i="6"/>
  <c r="G51" i="6"/>
  <c r="D51" i="6"/>
  <c r="E51" i="6"/>
  <c r="U51" i="6"/>
  <c r="H51" i="6"/>
  <c r="J51" i="6"/>
  <c r="K51" i="6"/>
  <c r="M51" i="6"/>
  <c r="N51" i="6"/>
  <c r="AJ51" i="6"/>
  <c r="P51" i="6"/>
  <c r="R51" i="6"/>
  <c r="T51" i="6"/>
  <c r="V51" i="6"/>
  <c r="W51" i="6"/>
  <c r="Z51" i="6"/>
  <c r="AB51" i="6"/>
  <c r="AA51" i="6"/>
  <c r="Y51" i="6"/>
  <c r="AC51" i="6"/>
  <c r="AD51" i="6"/>
  <c r="AE51" i="6"/>
  <c r="AH51" i="6"/>
  <c r="AG51" i="6"/>
  <c r="AP51" i="6"/>
  <c r="AL51" i="6"/>
  <c r="AM51" i="6"/>
  <c r="AN51" i="6"/>
  <c r="AO51" i="6"/>
  <c r="AQ51" i="6"/>
  <c r="AR51" i="6"/>
  <c r="C52" i="6"/>
  <c r="G52" i="6"/>
  <c r="D52" i="6"/>
  <c r="E52" i="6"/>
  <c r="U52" i="6"/>
  <c r="H52" i="6"/>
  <c r="J52" i="6"/>
  <c r="K52" i="6"/>
  <c r="M52" i="6"/>
  <c r="N52" i="6"/>
  <c r="AJ52" i="6"/>
  <c r="P52" i="6"/>
  <c r="R52" i="6"/>
  <c r="T52" i="6"/>
  <c r="V52" i="6"/>
  <c r="W52" i="6"/>
  <c r="Z52" i="6"/>
  <c r="AB52" i="6"/>
  <c r="AA52" i="6"/>
  <c r="Y52" i="6"/>
  <c r="AC52" i="6"/>
  <c r="AD52" i="6"/>
  <c r="AE52" i="6"/>
  <c r="AH52" i="6"/>
  <c r="AG52" i="6"/>
  <c r="AP52" i="6"/>
  <c r="AL52" i="6"/>
  <c r="AM52" i="6"/>
  <c r="AN52" i="6"/>
  <c r="AO52" i="6"/>
  <c r="AQ52" i="6"/>
  <c r="AR52" i="6"/>
  <c r="G44" i="6"/>
  <c r="D44" i="6"/>
  <c r="E44" i="6"/>
  <c r="U44" i="6"/>
  <c r="H44" i="6"/>
  <c r="J44" i="6"/>
  <c r="K44" i="6"/>
  <c r="M44" i="6"/>
  <c r="N44" i="6"/>
  <c r="AJ44" i="6"/>
  <c r="P44" i="6"/>
  <c r="R44" i="6"/>
  <c r="T44" i="6"/>
  <c r="V44" i="6"/>
  <c r="W44" i="6"/>
  <c r="Z44" i="6"/>
  <c r="AB44" i="6"/>
  <c r="AA44" i="6"/>
  <c r="Y44" i="6"/>
  <c r="AC44" i="6"/>
  <c r="AD44" i="6"/>
  <c r="AE44" i="6"/>
  <c r="AH44" i="6"/>
  <c r="AG44" i="6"/>
  <c r="AP44" i="6"/>
  <c r="AL44" i="6"/>
  <c r="AM44" i="6"/>
  <c r="AN44" i="6"/>
  <c r="AO44" i="6"/>
  <c r="AQ44" i="6"/>
  <c r="AR44" i="6"/>
  <c r="C44" i="6"/>
  <c r="C30" i="6"/>
  <c r="G30" i="6"/>
  <c r="D30" i="6"/>
  <c r="E30" i="6"/>
  <c r="U30" i="6"/>
  <c r="H30" i="6"/>
  <c r="J30" i="6"/>
  <c r="K30" i="6"/>
  <c r="M30" i="6"/>
  <c r="N30" i="6"/>
  <c r="AJ30" i="6"/>
  <c r="P30" i="6"/>
  <c r="R30" i="6"/>
  <c r="T30" i="6"/>
  <c r="V30" i="6"/>
  <c r="W30" i="6"/>
  <c r="Z30" i="6"/>
  <c r="AB30" i="6"/>
  <c r="AA30" i="6"/>
  <c r="Y30" i="6"/>
  <c r="AC30" i="6"/>
  <c r="AD30" i="6"/>
  <c r="AE30" i="6"/>
  <c r="AH30" i="6"/>
  <c r="AG30" i="6"/>
  <c r="AP30" i="6"/>
  <c r="AL30" i="6"/>
  <c r="AM30" i="6"/>
  <c r="AN30" i="6"/>
  <c r="AO30" i="6"/>
  <c r="AQ30" i="6"/>
  <c r="AR30" i="6"/>
  <c r="C31" i="6"/>
  <c r="G31" i="6"/>
  <c r="D31" i="6"/>
  <c r="E31" i="6"/>
  <c r="U31" i="6"/>
  <c r="H31" i="6"/>
  <c r="J31" i="6"/>
  <c r="K31" i="6"/>
  <c r="M31" i="6"/>
  <c r="N31" i="6"/>
  <c r="AJ31" i="6"/>
  <c r="P31" i="6"/>
  <c r="R31" i="6"/>
  <c r="T31" i="6"/>
  <c r="V31" i="6"/>
  <c r="W31" i="6"/>
  <c r="Z31" i="6"/>
  <c r="AB31" i="6"/>
  <c r="AA31" i="6"/>
  <c r="Y31" i="6"/>
  <c r="AC31" i="6"/>
  <c r="AD31" i="6"/>
  <c r="AE31" i="6"/>
  <c r="AH31" i="6"/>
  <c r="AG31" i="6"/>
  <c r="AP31" i="6"/>
  <c r="AL31" i="6"/>
  <c r="AM31" i="6"/>
  <c r="AN31" i="6"/>
  <c r="AO31" i="6"/>
  <c r="AQ31" i="6"/>
  <c r="AR31" i="6"/>
  <c r="C32" i="6"/>
  <c r="G32" i="6"/>
  <c r="D32" i="6"/>
  <c r="E32" i="6"/>
  <c r="U32" i="6"/>
  <c r="H32" i="6"/>
  <c r="J32" i="6"/>
  <c r="K32" i="6"/>
  <c r="M32" i="6"/>
  <c r="N32" i="6"/>
  <c r="AJ32" i="6"/>
  <c r="P32" i="6"/>
  <c r="R32" i="6"/>
  <c r="T32" i="6"/>
  <c r="V32" i="6"/>
  <c r="W32" i="6"/>
  <c r="Z32" i="6"/>
  <c r="AB32" i="6"/>
  <c r="AA32" i="6"/>
  <c r="Y32" i="6"/>
  <c r="AC32" i="6"/>
  <c r="AD32" i="6"/>
  <c r="AE32" i="6"/>
  <c r="AH32" i="6"/>
  <c r="AG32" i="6"/>
  <c r="AP32" i="6"/>
  <c r="AL32" i="6"/>
  <c r="AM32" i="6"/>
  <c r="AN32" i="6"/>
  <c r="AO32" i="6"/>
  <c r="AQ32" i="6"/>
  <c r="AR32" i="6"/>
  <c r="C33" i="6"/>
  <c r="G33" i="6"/>
  <c r="D33" i="6"/>
  <c r="E33" i="6"/>
  <c r="U33" i="6"/>
  <c r="H33" i="6"/>
  <c r="J33" i="6"/>
  <c r="K33" i="6"/>
  <c r="M33" i="6"/>
  <c r="N33" i="6"/>
  <c r="AJ33" i="6"/>
  <c r="P33" i="6"/>
  <c r="R33" i="6"/>
  <c r="T33" i="6"/>
  <c r="V33" i="6"/>
  <c r="W33" i="6"/>
  <c r="Z33" i="6"/>
  <c r="AB33" i="6"/>
  <c r="AA33" i="6"/>
  <c r="Y33" i="6"/>
  <c r="AC33" i="6"/>
  <c r="AD33" i="6"/>
  <c r="AE33" i="6"/>
  <c r="AH33" i="6"/>
  <c r="AG33" i="6"/>
  <c r="AP33" i="6"/>
  <c r="AL33" i="6"/>
  <c r="AM33" i="6"/>
  <c r="AN33" i="6"/>
  <c r="AO33" i="6"/>
  <c r="AQ33" i="6"/>
  <c r="AR33" i="6"/>
  <c r="C34" i="6"/>
  <c r="G34" i="6"/>
  <c r="D34" i="6"/>
  <c r="E34" i="6"/>
  <c r="U34" i="6"/>
  <c r="H34" i="6"/>
  <c r="J34" i="6"/>
  <c r="K34" i="6"/>
  <c r="M34" i="6"/>
  <c r="N34" i="6"/>
  <c r="AJ34" i="6"/>
  <c r="P34" i="6"/>
  <c r="R34" i="6"/>
  <c r="T34" i="6"/>
  <c r="V34" i="6"/>
  <c r="W34" i="6"/>
  <c r="Z34" i="6"/>
  <c r="AB34" i="6"/>
  <c r="AA34" i="6"/>
  <c r="Y34" i="6"/>
  <c r="AC34" i="6"/>
  <c r="AD34" i="6"/>
  <c r="AE34" i="6"/>
  <c r="AH34" i="6"/>
  <c r="AG34" i="6"/>
  <c r="AP34" i="6"/>
  <c r="AL34" i="6"/>
  <c r="AM34" i="6"/>
  <c r="AN34" i="6"/>
  <c r="AO34" i="6"/>
  <c r="AQ34" i="6"/>
  <c r="AR34" i="6"/>
  <c r="C35" i="6"/>
  <c r="G35" i="6"/>
  <c r="D35" i="6"/>
  <c r="E35" i="6"/>
  <c r="U35" i="6"/>
  <c r="H35" i="6"/>
  <c r="J35" i="6"/>
  <c r="K35" i="6"/>
  <c r="M35" i="6"/>
  <c r="N35" i="6"/>
  <c r="AJ35" i="6"/>
  <c r="P35" i="6"/>
  <c r="R35" i="6"/>
  <c r="T35" i="6"/>
  <c r="V35" i="6"/>
  <c r="W35" i="6"/>
  <c r="Z35" i="6"/>
  <c r="AB35" i="6"/>
  <c r="AA35" i="6"/>
  <c r="Y35" i="6"/>
  <c r="AC35" i="6"/>
  <c r="AD35" i="6"/>
  <c r="AE35" i="6"/>
  <c r="AH35" i="6"/>
  <c r="AG35" i="6"/>
  <c r="AP35" i="6"/>
  <c r="AL35" i="6"/>
  <c r="AM35" i="6"/>
  <c r="AN35" i="6"/>
  <c r="AO35" i="6"/>
  <c r="AQ35" i="6"/>
  <c r="AR35" i="6"/>
  <c r="C36" i="6"/>
  <c r="G36" i="6"/>
  <c r="D36" i="6"/>
  <c r="E36" i="6"/>
  <c r="U36" i="6"/>
  <c r="H36" i="6"/>
  <c r="J36" i="6"/>
  <c r="K36" i="6"/>
  <c r="M36" i="6"/>
  <c r="N36" i="6"/>
  <c r="AJ36" i="6"/>
  <c r="P36" i="6"/>
  <c r="R36" i="6"/>
  <c r="T36" i="6"/>
  <c r="V36" i="6"/>
  <c r="W36" i="6"/>
  <c r="Z36" i="6"/>
  <c r="AB36" i="6"/>
  <c r="AA36" i="6"/>
  <c r="Y36" i="6"/>
  <c r="AC36" i="6"/>
  <c r="AD36" i="6"/>
  <c r="AE36" i="6"/>
  <c r="AH36" i="6"/>
  <c r="AG36" i="6"/>
  <c r="AP36" i="6"/>
  <c r="AL36" i="6"/>
  <c r="AM36" i="6"/>
  <c r="AN36" i="6"/>
  <c r="AO36" i="6"/>
  <c r="AQ36" i="6"/>
  <c r="AR36" i="6"/>
  <c r="C37" i="6"/>
  <c r="G37" i="6"/>
  <c r="D37" i="6"/>
  <c r="E37" i="6"/>
  <c r="U37" i="6"/>
  <c r="H37" i="6"/>
  <c r="J37" i="6"/>
  <c r="K37" i="6"/>
  <c r="M37" i="6"/>
  <c r="N37" i="6"/>
  <c r="AJ37" i="6"/>
  <c r="P37" i="6"/>
  <c r="R37" i="6"/>
  <c r="T37" i="6"/>
  <c r="V37" i="6"/>
  <c r="W37" i="6"/>
  <c r="Z37" i="6"/>
  <c r="AB37" i="6"/>
  <c r="AA37" i="6"/>
  <c r="Y37" i="6"/>
  <c r="AC37" i="6"/>
  <c r="AD37" i="6"/>
  <c r="AE37" i="6"/>
  <c r="AH37" i="6"/>
  <c r="AG37" i="6"/>
  <c r="AP37" i="6"/>
  <c r="AL37" i="6"/>
  <c r="AM37" i="6"/>
  <c r="AN37" i="6"/>
  <c r="AO37" i="6"/>
  <c r="AQ37" i="6"/>
  <c r="AR37" i="6"/>
  <c r="C38" i="6"/>
  <c r="G38" i="6"/>
  <c r="D38" i="6"/>
  <c r="E38" i="6"/>
  <c r="U38" i="6"/>
  <c r="H38" i="6"/>
  <c r="J38" i="6"/>
  <c r="K38" i="6"/>
  <c r="M38" i="6"/>
  <c r="N38" i="6"/>
  <c r="AJ38" i="6"/>
  <c r="P38" i="6"/>
  <c r="R38" i="6"/>
  <c r="T38" i="6"/>
  <c r="V38" i="6"/>
  <c r="W38" i="6"/>
  <c r="Z38" i="6"/>
  <c r="AB38" i="6"/>
  <c r="AA38" i="6"/>
  <c r="Y38" i="6"/>
  <c r="AC38" i="6"/>
  <c r="AD38" i="6"/>
  <c r="AE38" i="6"/>
  <c r="AH38" i="6"/>
  <c r="AG38" i="6"/>
  <c r="AP38" i="6"/>
  <c r="AL38" i="6"/>
  <c r="AM38" i="6"/>
  <c r="AN38" i="6"/>
  <c r="AO38" i="6"/>
  <c r="AQ38" i="6"/>
  <c r="AR38" i="6"/>
  <c r="C39" i="6"/>
  <c r="G39" i="6"/>
  <c r="D39" i="6"/>
  <c r="E39" i="6"/>
  <c r="U39" i="6"/>
  <c r="H39" i="6"/>
  <c r="J39" i="6"/>
  <c r="K39" i="6"/>
  <c r="M39" i="6"/>
  <c r="N39" i="6"/>
  <c r="AJ39" i="6"/>
  <c r="P39" i="6"/>
  <c r="R39" i="6"/>
  <c r="T39" i="6"/>
  <c r="V39" i="6"/>
  <c r="W39" i="6"/>
  <c r="Z39" i="6"/>
  <c r="AB39" i="6"/>
  <c r="AA39" i="6"/>
  <c r="Y39" i="6"/>
  <c r="AC39" i="6"/>
  <c r="AD39" i="6"/>
  <c r="AE39" i="6"/>
  <c r="AH39" i="6"/>
  <c r="AG39" i="6"/>
  <c r="AP39" i="6"/>
  <c r="AL39" i="6"/>
  <c r="AM39" i="6"/>
  <c r="AN39" i="6"/>
  <c r="AO39" i="6"/>
  <c r="AQ39" i="6"/>
  <c r="AR39" i="6"/>
  <c r="C40" i="6"/>
  <c r="G40" i="6"/>
  <c r="D40" i="6"/>
  <c r="E40" i="6"/>
  <c r="U40" i="6"/>
  <c r="H40" i="6"/>
  <c r="J40" i="6"/>
  <c r="K40" i="6"/>
  <c r="M40" i="6"/>
  <c r="N40" i="6"/>
  <c r="AJ40" i="6"/>
  <c r="P40" i="6"/>
  <c r="R40" i="6"/>
  <c r="T40" i="6"/>
  <c r="V40" i="6"/>
  <c r="W40" i="6"/>
  <c r="Z40" i="6"/>
  <c r="AB40" i="6"/>
  <c r="AA40" i="6"/>
  <c r="Y40" i="6"/>
  <c r="AC40" i="6"/>
  <c r="AD40" i="6"/>
  <c r="AE40" i="6"/>
  <c r="AH40" i="6"/>
  <c r="AG40" i="6"/>
  <c r="AP40" i="6"/>
  <c r="AL40" i="6"/>
  <c r="AM40" i="6"/>
  <c r="AN40" i="6"/>
  <c r="AO40" i="6"/>
  <c r="AQ40" i="6"/>
  <c r="AR40" i="6"/>
  <c r="C41" i="6"/>
  <c r="G41" i="6"/>
  <c r="D41" i="6"/>
  <c r="E41" i="6"/>
  <c r="U41" i="6"/>
  <c r="H41" i="6"/>
  <c r="J41" i="6"/>
  <c r="K41" i="6"/>
  <c r="M41" i="6"/>
  <c r="N41" i="6"/>
  <c r="AJ41" i="6"/>
  <c r="P41" i="6"/>
  <c r="R41" i="6"/>
  <c r="T41" i="6"/>
  <c r="V41" i="6"/>
  <c r="W41" i="6"/>
  <c r="Z41" i="6"/>
  <c r="AB41" i="6"/>
  <c r="AA41" i="6"/>
  <c r="Y41" i="6"/>
  <c r="AC41" i="6"/>
  <c r="AD41" i="6"/>
  <c r="AE41" i="6"/>
  <c r="AH41" i="6"/>
  <c r="AG41" i="6"/>
  <c r="AP41" i="6"/>
  <c r="AL41" i="6"/>
  <c r="AM41" i="6"/>
  <c r="AN41" i="6"/>
  <c r="AO41" i="6"/>
  <c r="AQ41" i="6"/>
  <c r="AR41" i="6"/>
  <c r="C42" i="6"/>
  <c r="G42" i="6"/>
  <c r="D42" i="6"/>
  <c r="E42" i="6"/>
  <c r="U42" i="6"/>
  <c r="H42" i="6"/>
  <c r="J42" i="6"/>
  <c r="K42" i="6"/>
  <c r="M42" i="6"/>
  <c r="N42" i="6"/>
  <c r="AJ42" i="6"/>
  <c r="P42" i="6"/>
  <c r="R42" i="6"/>
  <c r="T42" i="6"/>
  <c r="V42" i="6"/>
  <c r="W42" i="6"/>
  <c r="Z42" i="6"/>
  <c r="AB42" i="6"/>
  <c r="AA42" i="6"/>
  <c r="Y42" i="6"/>
  <c r="AC42" i="6"/>
  <c r="AD42" i="6"/>
  <c r="AE42" i="6"/>
  <c r="AH42" i="6"/>
  <c r="AG42" i="6"/>
  <c r="AP42" i="6"/>
  <c r="AL42" i="6"/>
  <c r="AM42" i="6"/>
  <c r="AN42" i="6"/>
  <c r="AO42" i="6"/>
  <c r="AQ42" i="6"/>
  <c r="AR42" i="6"/>
  <c r="G29" i="6"/>
  <c r="D29" i="6"/>
  <c r="E29" i="6"/>
  <c r="U29" i="6"/>
  <c r="H29" i="6"/>
  <c r="J29" i="6"/>
  <c r="K29" i="6"/>
  <c r="M29" i="6"/>
  <c r="N29" i="6"/>
  <c r="AJ29" i="6"/>
  <c r="P29" i="6"/>
  <c r="R29" i="6"/>
  <c r="T29" i="6"/>
  <c r="V29" i="6"/>
  <c r="W29" i="6"/>
  <c r="Z29" i="6"/>
  <c r="AB29" i="6"/>
  <c r="AA29" i="6"/>
  <c r="Y29" i="6"/>
  <c r="AC29" i="6"/>
  <c r="AD29" i="6"/>
  <c r="AE29" i="6"/>
  <c r="AH29" i="6"/>
  <c r="AG29" i="6"/>
  <c r="AP29" i="6"/>
  <c r="AL29" i="6"/>
  <c r="AM29" i="6"/>
  <c r="AN29" i="6"/>
  <c r="AO29" i="6"/>
  <c r="AQ29" i="6"/>
  <c r="AR29" i="6"/>
  <c r="C29" i="6"/>
  <c r="C21" i="6"/>
  <c r="G21" i="6"/>
  <c r="D21" i="6"/>
  <c r="E21" i="6"/>
  <c r="U21" i="6"/>
  <c r="H21" i="6"/>
  <c r="J21" i="6"/>
  <c r="K21" i="6"/>
  <c r="M21" i="6"/>
  <c r="N21" i="6"/>
  <c r="AJ21" i="6"/>
  <c r="P21" i="6"/>
  <c r="R21" i="6"/>
  <c r="T21" i="6"/>
  <c r="V21" i="6"/>
  <c r="W21" i="6"/>
  <c r="Z21" i="6"/>
  <c r="AB21" i="6"/>
  <c r="AA21" i="6"/>
  <c r="Y21" i="6"/>
  <c r="AC21" i="6"/>
  <c r="AD21" i="6"/>
  <c r="AE21" i="6"/>
  <c r="AH21" i="6"/>
  <c r="AG21" i="6"/>
  <c r="AP21" i="6"/>
  <c r="AL21" i="6"/>
  <c r="AM21" i="6"/>
  <c r="AN21" i="6"/>
  <c r="AO21" i="6"/>
  <c r="AQ21" i="6"/>
  <c r="AR21" i="6"/>
  <c r="C22" i="6"/>
  <c r="G22" i="6"/>
  <c r="D22" i="6"/>
  <c r="E22" i="6"/>
  <c r="U22" i="6"/>
  <c r="H22" i="6"/>
  <c r="J22" i="6"/>
  <c r="K22" i="6"/>
  <c r="M22" i="6"/>
  <c r="N22" i="6"/>
  <c r="AJ22" i="6"/>
  <c r="P22" i="6"/>
  <c r="R22" i="6"/>
  <c r="T22" i="6"/>
  <c r="V22" i="6"/>
  <c r="W22" i="6"/>
  <c r="Z22" i="6"/>
  <c r="AB22" i="6"/>
  <c r="AA22" i="6"/>
  <c r="Y22" i="6"/>
  <c r="AC22" i="6"/>
  <c r="AD22" i="6"/>
  <c r="AE22" i="6"/>
  <c r="AH22" i="6"/>
  <c r="AG22" i="6"/>
  <c r="AP22" i="6"/>
  <c r="AL22" i="6"/>
  <c r="AM22" i="6"/>
  <c r="AN22" i="6"/>
  <c r="AO22" i="6"/>
  <c r="AQ22" i="6"/>
  <c r="AR22" i="6"/>
  <c r="C23" i="6"/>
  <c r="G23" i="6"/>
  <c r="D23" i="6"/>
  <c r="E23" i="6"/>
  <c r="U23" i="6"/>
  <c r="H23" i="6"/>
  <c r="J23" i="6"/>
  <c r="K23" i="6"/>
  <c r="M23" i="6"/>
  <c r="N23" i="6"/>
  <c r="AJ23" i="6"/>
  <c r="P23" i="6"/>
  <c r="R23" i="6"/>
  <c r="T23" i="6"/>
  <c r="V23" i="6"/>
  <c r="W23" i="6"/>
  <c r="Z23" i="6"/>
  <c r="AB23" i="6"/>
  <c r="AA23" i="6"/>
  <c r="Y23" i="6"/>
  <c r="AC23" i="6"/>
  <c r="AD23" i="6"/>
  <c r="AE23" i="6"/>
  <c r="AH23" i="6"/>
  <c r="AG23" i="6"/>
  <c r="AP23" i="6"/>
  <c r="AL23" i="6"/>
  <c r="AM23" i="6"/>
  <c r="AN23" i="6"/>
  <c r="AO23" i="6"/>
  <c r="AQ23" i="6"/>
  <c r="AR23" i="6"/>
  <c r="C24" i="6"/>
  <c r="G24" i="6"/>
  <c r="D24" i="6"/>
  <c r="E24" i="6"/>
  <c r="U24" i="6"/>
  <c r="H24" i="6"/>
  <c r="J24" i="6"/>
  <c r="K24" i="6"/>
  <c r="M24" i="6"/>
  <c r="N24" i="6"/>
  <c r="AJ24" i="6"/>
  <c r="P24" i="6"/>
  <c r="R24" i="6"/>
  <c r="T24" i="6"/>
  <c r="V24" i="6"/>
  <c r="W24" i="6"/>
  <c r="Z24" i="6"/>
  <c r="AB24" i="6"/>
  <c r="AA24" i="6"/>
  <c r="Y24" i="6"/>
  <c r="AC24" i="6"/>
  <c r="AD24" i="6"/>
  <c r="AE24" i="6"/>
  <c r="AH24" i="6"/>
  <c r="AG24" i="6"/>
  <c r="AP24" i="6"/>
  <c r="AL24" i="6"/>
  <c r="AM24" i="6"/>
  <c r="AN24" i="6"/>
  <c r="AO24" i="6"/>
  <c r="AQ24" i="6"/>
  <c r="AR24" i="6"/>
  <c r="C25" i="6"/>
  <c r="G25" i="6"/>
  <c r="D25" i="6"/>
  <c r="E25" i="6"/>
  <c r="U25" i="6"/>
  <c r="H25" i="6"/>
  <c r="J25" i="6"/>
  <c r="K25" i="6"/>
  <c r="M25" i="6"/>
  <c r="N25" i="6"/>
  <c r="AJ25" i="6"/>
  <c r="P25" i="6"/>
  <c r="R25" i="6"/>
  <c r="T25" i="6"/>
  <c r="V25" i="6"/>
  <c r="W25" i="6"/>
  <c r="Z25" i="6"/>
  <c r="AB25" i="6"/>
  <c r="AA25" i="6"/>
  <c r="Y25" i="6"/>
  <c r="AC25" i="6"/>
  <c r="AD25" i="6"/>
  <c r="AE25" i="6"/>
  <c r="AH25" i="6"/>
  <c r="AG25" i="6"/>
  <c r="AP25" i="6"/>
  <c r="AL25" i="6"/>
  <c r="AM25" i="6"/>
  <c r="AN25" i="6"/>
  <c r="AO25" i="6"/>
  <c r="AQ25" i="6"/>
  <c r="AR25" i="6"/>
  <c r="C26" i="6"/>
  <c r="G26" i="6"/>
  <c r="D26" i="6"/>
  <c r="E26" i="6"/>
  <c r="U26" i="6"/>
  <c r="H26" i="6"/>
  <c r="J26" i="6"/>
  <c r="K26" i="6"/>
  <c r="M26" i="6"/>
  <c r="N26" i="6"/>
  <c r="AJ26" i="6"/>
  <c r="P26" i="6"/>
  <c r="R26" i="6"/>
  <c r="T26" i="6"/>
  <c r="V26" i="6"/>
  <c r="W26" i="6"/>
  <c r="Z26" i="6"/>
  <c r="AB26" i="6"/>
  <c r="AA26" i="6"/>
  <c r="Y26" i="6"/>
  <c r="AC26" i="6"/>
  <c r="AD26" i="6"/>
  <c r="AE26" i="6"/>
  <c r="AH26" i="6"/>
  <c r="AG26" i="6"/>
  <c r="AP26" i="6"/>
  <c r="AL26" i="6"/>
  <c r="AM26" i="6"/>
  <c r="AN26" i="6"/>
  <c r="AO26" i="6"/>
  <c r="AQ26" i="6"/>
  <c r="AR26" i="6"/>
  <c r="C27" i="6"/>
  <c r="G27" i="6"/>
  <c r="D27" i="6"/>
  <c r="E27" i="6"/>
  <c r="U27" i="6"/>
  <c r="H27" i="6"/>
  <c r="J27" i="6"/>
  <c r="K27" i="6"/>
  <c r="M27" i="6"/>
  <c r="N27" i="6"/>
  <c r="AJ27" i="6"/>
  <c r="P27" i="6"/>
  <c r="R27" i="6"/>
  <c r="T27" i="6"/>
  <c r="V27" i="6"/>
  <c r="W27" i="6"/>
  <c r="Z27" i="6"/>
  <c r="AB27" i="6"/>
  <c r="AA27" i="6"/>
  <c r="Y27" i="6"/>
  <c r="AC27" i="6"/>
  <c r="AD27" i="6"/>
  <c r="AE27" i="6"/>
  <c r="AH27" i="6"/>
  <c r="AG27" i="6"/>
  <c r="AP27" i="6"/>
  <c r="AL27" i="6"/>
  <c r="AM27" i="6"/>
  <c r="AN27" i="6"/>
  <c r="AO27" i="6"/>
  <c r="AQ27" i="6"/>
  <c r="AR27" i="6"/>
  <c r="G20" i="6"/>
  <c r="D20" i="6"/>
  <c r="E20" i="6"/>
  <c r="U20" i="6"/>
  <c r="H20" i="6"/>
  <c r="J20" i="6"/>
  <c r="K20" i="6"/>
  <c r="M20" i="6"/>
  <c r="N20" i="6"/>
  <c r="AJ20" i="6"/>
  <c r="P20" i="6"/>
  <c r="R20" i="6"/>
  <c r="T20" i="6"/>
  <c r="V20" i="6"/>
  <c r="W20" i="6"/>
  <c r="Z20" i="6"/>
  <c r="AB20" i="6"/>
  <c r="AA20" i="6"/>
  <c r="Y20" i="6"/>
  <c r="AC20" i="6"/>
  <c r="AD20" i="6"/>
  <c r="AE20" i="6"/>
  <c r="AH20" i="6"/>
  <c r="AG20" i="6"/>
  <c r="AP20" i="6"/>
  <c r="AL20" i="6"/>
  <c r="AM20" i="6"/>
  <c r="AN20" i="6"/>
  <c r="AO20" i="6"/>
  <c r="AQ20" i="6"/>
  <c r="AR20" i="6"/>
  <c r="C20" i="6"/>
  <c r="C7" i="6"/>
  <c r="G7" i="6"/>
  <c r="D7" i="6"/>
  <c r="E7" i="6"/>
  <c r="U7" i="6"/>
  <c r="H7" i="6"/>
  <c r="J7" i="6"/>
  <c r="K7" i="6"/>
  <c r="M7" i="6"/>
  <c r="N7" i="6"/>
  <c r="AJ7" i="6"/>
  <c r="P7" i="6"/>
  <c r="R7" i="6"/>
  <c r="T7" i="6"/>
  <c r="V7" i="6"/>
  <c r="W7" i="6"/>
  <c r="Z7" i="6"/>
  <c r="AB7" i="6"/>
  <c r="AA7" i="6"/>
  <c r="Y7" i="6"/>
  <c r="AC7" i="6"/>
  <c r="AD7" i="6"/>
  <c r="AE7" i="6"/>
  <c r="AH7" i="6"/>
  <c r="AG7" i="6"/>
  <c r="AP7" i="6"/>
  <c r="AL7" i="6"/>
  <c r="AM7" i="6"/>
  <c r="AN7" i="6"/>
  <c r="AO7" i="6"/>
  <c r="AQ7" i="6"/>
  <c r="AR7" i="6"/>
  <c r="C8" i="6"/>
  <c r="G8" i="6"/>
  <c r="D8" i="6"/>
  <c r="E8" i="6"/>
  <c r="U8" i="6"/>
  <c r="H8" i="6"/>
  <c r="J8" i="6"/>
  <c r="K8" i="6"/>
  <c r="M8" i="6"/>
  <c r="N8" i="6"/>
  <c r="AJ8" i="6"/>
  <c r="P8" i="6"/>
  <c r="R8" i="6"/>
  <c r="T8" i="6"/>
  <c r="V8" i="6"/>
  <c r="W8" i="6"/>
  <c r="Z8" i="6"/>
  <c r="AB8" i="6"/>
  <c r="AA8" i="6"/>
  <c r="Y8" i="6"/>
  <c r="AC8" i="6"/>
  <c r="AD8" i="6"/>
  <c r="AE8" i="6"/>
  <c r="AH8" i="6"/>
  <c r="AG8" i="6"/>
  <c r="AP8" i="6"/>
  <c r="AL8" i="6"/>
  <c r="AM8" i="6"/>
  <c r="AN8" i="6"/>
  <c r="AO8" i="6"/>
  <c r="AQ8" i="6"/>
  <c r="AR8" i="6"/>
  <c r="C9" i="6"/>
  <c r="G9" i="6"/>
  <c r="D9" i="6"/>
  <c r="E9" i="6"/>
  <c r="U9" i="6"/>
  <c r="H9" i="6"/>
  <c r="J9" i="6"/>
  <c r="K9" i="6"/>
  <c r="M9" i="6"/>
  <c r="N9" i="6"/>
  <c r="AJ9" i="6"/>
  <c r="P9" i="6"/>
  <c r="R9" i="6"/>
  <c r="T9" i="6"/>
  <c r="V9" i="6"/>
  <c r="W9" i="6"/>
  <c r="Z9" i="6"/>
  <c r="AB9" i="6"/>
  <c r="AA9" i="6"/>
  <c r="Y9" i="6"/>
  <c r="AC9" i="6"/>
  <c r="AD9" i="6"/>
  <c r="AE9" i="6"/>
  <c r="AH9" i="6"/>
  <c r="AG9" i="6"/>
  <c r="AP9" i="6"/>
  <c r="AL9" i="6"/>
  <c r="AM9" i="6"/>
  <c r="AN9" i="6"/>
  <c r="AO9" i="6"/>
  <c r="AQ9" i="6"/>
  <c r="AR9" i="6"/>
  <c r="C10" i="6"/>
  <c r="G10" i="6"/>
  <c r="D10" i="6"/>
  <c r="E10" i="6"/>
  <c r="U10" i="6"/>
  <c r="H10" i="6"/>
  <c r="J10" i="6"/>
  <c r="K10" i="6"/>
  <c r="M10" i="6"/>
  <c r="N10" i="6"/>
  <c r="AJ10" i="6"/>
  <c r="P10" i="6"/>
  <c r="R10" i="6"/>
  <c r="T10" i="6"/>
  <c r="V10" i="6"/>
  <c r="W10" i="6"/>
  <c r="Z10" i="6"/>
  <c r="AB10" i="6"/>
  <c r="AA10" i="6"/>
  <c r="Y10" i="6"/>
  <c r="AC10" i="6"/>
  <c r="AD10" i="6"/>
  <c r="AE10" i="6"/>
  <c r="AH10" i="6"/>
  <c r="AG10" i="6"/>
  <c r="AP10" i="6"/>
  <c r="AL10" i="6"/>
  <c r="AM10" i="6"/>
  <c r="AN10" i="6"/>
  <c r="AO10" i="6"/>
  <c r="AQ10" i="6"/>
  <c r="AR10" i="6"/>
  <c r="C11" i="6"/>
  <c r="G11" i="6"/>
  <c r="D11" i="6"/>
  <c r="E11" i="6"/>
  <c r="U11" i="6"/>
  <c r="H11" i="6"/>
  <c r="J11" i="6"/>
  <c r="K11" i="6"/>
  <c r="M11" i="6"/>
  <c r="N11" i="6"/>
  <c r="AJ11" i="6"/>
  <c r="P11" i="6"/>
  <c r="R11" i="6"/>
  <c r="T11" i="6"/>
  <c r="V11" i="6"/>
  <c r="W11" i="6"/>
  <c r="Z11" i="6"/>
  <c r="AB11" i="6"/>
  <c r="AA11" i="6"/>
  <c r="Y11" i="6"/>
  <c r="AC11" i="6"/>
  <c r="AD11" i="6"/>
  <c r="AE11" i="6"/>
  <c r="AH11" i="6"/>
  <c r="AG11" i="6"/>
  <c r="AP11" i="6"/>
  <c r="AL11" i="6"/>
  <c r="AM11" i="6"/>
  <c r="AN11" i="6"/>
  <c r="AO11" i="6"/>
  <c r="AQ11" i="6"/>
  <c r="AR11" i="6"/>
  <c r="C12" i="6"/>
  <c r="G12" i="6"/>
  <c r="D12" i="6"/>
  <c r="E12" i="6"/>
  <c r="U12" i="6"/>
  <c r="H12" i="6"/>
  <c r="J12" i="6"/>
  <c r="K12" i="6"/>
  <c r="M12" i="6"/>
  <c r="N12" i="6"/>
  <c r="AJ12" i="6"/>
  <c r="P12" i="6"/>
  <c r="R12" i="6"/>
  <c r="T12" i="6"/>
  <c r="V12" i="6"/>
  <c r="W12" i="6"/>
  <c r="Z12" i="6"/>
  <c r="AB12" i="6"/>
  <c r="AA12" i="6"/>
  <c r="Y12" i="6"/>
  <c r="AC12" i="6"/>
  <c r="AD12" i="6"/>
  <c r="AE12" i="6"/>
  <c r="AH12" i="6"/>
  <c r="AG12" i="6"/>
  <c r="AP12" i="6"/>
  <c r="AL12" i="6"/>
  <c r="AM12" i="6"/>
  <c r="AN12" i="6"/>
  <c r="AO12" i="6"/>
  <c r="AQ12" i="6"/>
  <c r="AR12" i="6"/>
  <c r="C13" i="6"/>
  <c r="G13" i="6"/>
  <c r="D13" i="6"/>
  <c r="E13" i="6"/>
  <c r="U13" i="6"/>
  <c r="H13" i="6"/>
  <c r="J13" i="6"/>
  <c r="K13" i="6"/>
  <c r="M13" i="6"/>
  <c r="N13" i="6"/>
  <c r="AJ13" i="6"/>
  <c r="P13" i="6"/>
  <c r="R13" i="6"/>
  <c r="T13" i="6"/>
  <c r="V13" i="6"/>
  <c r="W13" i="6"/>
  <c r="Z13" i="6"/>
  <c r="AB13" i="6"/>
  <c r="AA13" i="6"/>
  <c r="Y13" i="6"/>
  <c r="AC13" i="6"/>
  <c r="AD13" i="6"/>
  <c r="AE13" i="6"/>
  <c r="AH13" i="6"/>
  <c r="AG13" i="6"/>
  <c r="AP13" i="6"/>
  <c r="AL13" i="6"/>
  <c r="AM13" i="6"/>
  <c r="AN13" i="6"/>
  <c r="AO13" i="6"/>
  <c r="AQ13" i="6"/>
  <c r="AR13" i="6"/>
  <c r="C14" i="6"/>
  <c r="G14" i="6"/>
  <c r="D14" i="6"/>
  <c r="E14" i="6"/>
  <c r="U14" i="6"/>
  <c r="H14" i="6"/>
  <c r="J14" i="6"/>
  <c r="K14" i="6"/>
  <c r="M14" i="6"/>
  <c r="N14" i="6"/>
  <c r="AJ14" i="6"/>
  <c r="P14" i="6"/>
  <c r="R14" i="6"/>
  <c r="T14" i="6"/>
  <c r="V14" i="6"/>
  <c r="W14" i="6"/>
  <c r="Z14" i="6"/>
  <c r="AB14" i="6"/>
  <c r="AA14" i="6"/>
  <c r="Y14" i="6"/>
  <c r="AC14" i="6"/>
  <c r="AD14" i="6"/>
  <c r="AE14" i="6"/>
  <c r="AH14" i="6"/>
  <c r="AG14" i="6"/>
  <c r="AP14" i="6"/>
  <c r="AL14" i="6"/>
  <c r="AM14" i="6"/>
  <c r="AN14" i="6"/>
  <c r="AO14" i="6"/>
  <c r="AQ14" i="6"/>
  <c r="AR14" i="6"/>
  <c r="C15" i="6"/>
  <c r="G15" i="6"/>
  <c r="D15" i="6"/>
  <c r="E15" i="6"/>
  <c r="U15" i="6"/>
  <c r="H15" i="6"/>
  <c r="J15" i="6"/>
  <c r="K15" i="6"/>
  <c r="M15" i="6"/>
  <c r="N15" i="6"/>
  <c r="AJ15" i="6"/>
  <c r="P15" i="6"/>
  <c r="R15" i="6"/>
  <c r="T15" i="6"/>
  <c r="V15" i="6"/>
  <c r="W15" i="6"/>
  <c r="Z15" i="6"/>
  <c r="AB15" i="6"/>
  <c r="AA15" i="6"/>
  <c r="Y15" i="6"/>
  <c r="AC15" i="6"/>
  <c r="AD15" i="6"/>
  <c r="AE15" i="6"/>
  <c r="AH15" i="6"/>
  <c r="AG15" i="6"/>
  <c r="AP15" i="6"/>
  <c r="AL15" i="6"/>
  <c r="AM15" i="6"/>
  <c r="AN15" i="6"/>
  <c r="AO15" i="6"/>
  <c r="AQ15" i="6"/>
  <c r="AR15" i="6"/>
  <c r="C16" i="6"/>
  <c r="G16" i="6"/>
  <c r="D16" i="6"/>
  <c r="E16" i="6"/>
  <c r="U16" i="6"/>
  <c r="H16" i="6"/>
  <c r="J16" i="6"/>
  <c r="K16" i="6"/>
  <c r="M16" i="6"/>
  <c r="N16" i="6"/>
  <c r="AJ16" i="6"/>
  <c r="P16" i="6"/>
  <c r="R16" i="6"/>
  <c r="T16" i="6"/>
  <c r="V16" i="6"/>
  <c r="W16" i="6"/>
  <c r="Z16" i="6"/>
  <c r="AB16" i="6"/>
  <c r="AA16" i="6"/>
  <c r="Y16" i="6"/>
  <c r="AC16" i="6"/>
  <c r="AD16" i="6"/>
  <c r="AE16" i="6"/>
  <c r="AH16" i="6"/>
  <c r="AG16" i="6"/>
  <c r="AP16" i="6"/>
  <c r="AL16" i="6"/>
  <c r="AM16" i="6"/>
  <c r="AN16" i="6"/>
  <c r="AO16" i="6"/>
  <c r="AQ16" i="6"/>
  <c r="AR16" i="6"/>
  <c r="C17" i="6"/>
  <c r="G17" i="6"/>
  <c r="D17" i="6"/>
  <c r="E17" i="6"/>
  <c r="U17" i="6"/>
  <c r="H17" i="6"/>
  <c r="J17" i="6"/>
  <c r="K17" i="6"/>
  <c r="M17" i="6"/>
  <c r="N17" i="6"/>
  <c r="AJ17" i="6"/>
  <c r="P17" i="6"/>
  <c r="R17" i="6"/>
  <c r="T17" i="6"/>
  <c r="V17" i="6"/>
  <c r="W17" i="6"/>
  <c r="Z17" i="6"/>
  <c r="AB17" i="6"/>
  <c r="AA17" i="6"/>
  <c r="Y17" i="6"/>
  <c r="AC17" i="6"/>
  <c r="AD17" i="6"/>
  <c r="AE17" i="6"/>
  <c r="AH17" i="6"/>
  <c r="AG17" i="6"/>
  <c r="AP17" i="6"/>
  <c r="AL17" i="6"/>
  <c r="AM17" i="6"/>
  <c r="AN17" i="6"/>
  <c r="AO17" i="6"/>
  <c r="AQ17" i="6"/>
  <c r="AR17" i="6"/>
  <c r="C18" i="6"/>
  <c r="G18" i="6"/>
  <c r="D18" i="6"/>
  <c r="E18" i="6"/>
  <c r="U18" i="6"/>
  <c r="H18" i="6"/>
  <c r="J18" i="6"/>
  <c r="K18" i="6"/>
  <c r="M18" i="6"/>
  <c r="N18" i="6"/>
  <c r="AJ18" i="6"/>
  <c r="P18" i="6"/>
  <c r="R18" i="6"/>
  <c r="T18" i="6"/>
  <c r="V18" i="6"/>
  <c r="W18" i="6"/>
  <c r="Z18" i="6"/>
  <c r="AB18" i="6"/>
  <c r="AA18" i="6"/>
  <c r="Y18" i="6"/>
  <c r="AC18" i="6"/>
  <c r="AD18" i="6"/>
  <c r="AE18" i="6"/>
  <c r="AH18" i="6"/>
  <c r="AG18" i="6"/>
  <c r="AP18" i="6"/>
  <c r="AL18" i="6"/>
  <c r="AM18" i="6"/>
  <c r="AN18" i="6"/>
  <c r="AO18" i="6"/>
  <c r="AQ18" i="6"/>
  <c r="AR18" i="6"/>
  <c r="G6" i="6"/>
  <c r="D6" i="6"/>
  <c r="E6" i="6"/>
  <c r="U6" i="6"/>
  <c r="H6" i="6"/>
  <c r="J6" i="6"/>
  <c r="K6" i="6"/>
  <c r="M6" i="6"/>
  <c r="N6" i="6"/>
  <c r="AJ6" i="6"/>
  <c r="P6" i="6"/>
  <c r="R6" i="6"/>
  <c r="T6" i="6"/>
  <c r="V6" i="6"/>
  <c r="W6" i="6"/>
  <c r="Z6" i="6"/>
  <c r="AB6" i="6"/>
  <c r="AA6" i="6"/>
  <c r="Y6" i="6"/>
  <c r="AC6" i="6"/>
  <c r="AD6" i="6"/>
  <c r="AE6" i="6"/>
  <c r="AH6" i="6"/>
  <c r="AG6" i="6"/>
  <c r="AP6" i="6"/>
  <c r="AL6" i="6"/>
  <c r="AM6" i="6"/>
  <c r="AN6" i="6"/>
  <c r="AO6" i="6"/>
  <c r="AQ6" i="6"/>
  <c r="AR6" i="6"/>
  <c r="C6" i="6"/>
  <c r="G4" i="6"/>
  <c r="D4" i="6"/>
  <c r="E4" i="6"/>
  <c r="U4" i="6"/>
  <c r="H4" i="6"/>
  <c r="J4" i="6"/>
  <c r="K4" i="6"/>
  <c r="M4" i="6"/>
  <c r="N4" i="6"/>
  <c r="AJ4" i="6"/>
  <c r="P4" i="6"/>
  <c r="R4" i="6"/>
  <c r="T4" i="6"/>
  <c r="V4" i="6"/>
  <c r="W4" i="6"/>
  <c r="Z4" i="6"/>
  <c r="AB4" i="6"/>
  <c r="AA4" i="6"/>
  <c r="Y4" i="6"/>
  <c r="AC4" i="6"/>
  <c r="AD4" i="6"/>
  <c r="AE4" i="6"/>
  <c r="AH4" i="6"/>
  <c r="AG4" i="6"/>
  <c r="AP4" i="6"/>
  <c r="AL4" i="6"/>
  <c r="AM4" i="6"/>
  <c r="AN4" i="6"/>
  <c r="AO4" i="6"/>
  <c r="AQ4" i="6"/>
  <c r="AR4" i="6"/>
  <c r="C4" i="6"/>
  <c r="J67" i="4"/>
  <c r="J68" i="4"/>
  <c r="J69" i="4"/>
  <c r="J70" i="4"/>
  <c r="K70" i="4"/>
  <c r="K69" i="4"/>
  <c r="K68" i="4"/>
  <c r="K67" i="4"/>
  <c r="P71" i="4" l="1"/>
  <c r="O71" i="4"/>
  <c r="V71" i="4"/>
  <c r="AM71" i="4"/>
  <c r="AL71" i="4"/>
  <c r="AF71" i="4"/>
  <c r="AK71" i="4"/>
  <c r="AD71" i="4"/>
  <c r="L71" i="4"/>
  <c r="F71" i="4"/>
  <c r="AU23" i="6"/>
  <c r="AT66" i="4"/>
  <c r="AT6" i="6"/>
  <c r="AT15" i="6"/>
  <c r="AT8" i="6"/>
  <c r="AT37" i="6"/>
  <c r="AU16" i="6"/>
  <c r="AT11" i="6"/>
  <c r="AS9" i="6"/>
  <c r="AT13" i="6"/>
  <c r="AS12" i="6"/>
  <c r="AT10" i="6"/>
  <c r="AU9" i="6"/>
  <c r="AU8" i="6"/>
  <c r="AU7" i="6"/>
  <c r="AU27" i="6"/>
  <c r="AU26" i="6"/>
  <c r="AU22" i="6"/>
  <c r="C43" i="6"/>
  <c r="AT41" i="6"/>
  <c r="AT33" i="6"/>
  <c r="AU18" i="6"/>
  <c r="AU6" i="6"/>
  <c r="AT14" i="6"/>
  <c r="AU14" i="6"/>
  <c r="AU12" i="6"/>
  <c r="AU11" i="6"/>
  <c r="AT9" i="6"/>
  <c r="AU21" i="6"/>
  <c r="AS18" i="6"/>
  <c r="AT17" i="6"/>
  <c r="AS16" i="6"/>
  <c r="AU10" i="6"/>
  <c r="AS8" i="6"/>
  <c r="AS25" i="6"/>
  <c r="AV21" i="6"/>
  <c r="AS17" i="6"/>
  <c r="AS7" i="6"/>
  <c r="AT7" i="6"/>
  <c r="AS10" i="6"/>
  <c r="AS14" i="6"/>
  <c r="AS27" i="6"/>
  <c r="AT16" i="6"/>
  <c r="AS15" i="6"/>
  <c r="AT12" i="6"/>
  <c r="AS11" i="6"/>
  <c r="AU25" i="6"/>
  <c r="AU24" i="6"/>
  <c r="AS23" i="6"/>
  <c r="AS21" i="6"/>
  <c r="AT39" i="6"/>
  <c r="AT31" i="6"/>
  <c r="AT18" i="6"/>
  <c r="AU13" i="6"/>
  <c r="AU17" i="6"/>
  <c r="AS6" i="6"/>
  <c r="AV27" i="6"/>
  <c r="AV26" i="6"/>
  <c r="AV25" i="6"/>
  <c r="AV24" i="6"/>
  <c r="AV23" i="6"/>
  <c r="AV22" i="6"/>
  <c r="AV42" i="6"/>
  <c r="AS41" i="6"/>
  <c r="AV40" i="6"/>
  <c r="AS39" i="6"/>
  <c r="AV38" i="6"/>
  <c r="AS37" i="6"/>
  <c r="AV36" i="6"/>
  <c r="AS35" i="6"/>
  <c r="AV34" i="6"/>
  <c r="AS33" i="6"/>
  <c r="AV32" i="6"/>
  <c r="AS31" i="6"/>
  <c r="AV30" i="6"/>
  <c r="AS13" i="6"/>
  <c r="AU15" i="6"/>
  <c r="AT35" i="6"/>
  <c r="AT29" i="6"/>
  <c r="C63" i="6"/>
  <c r="AS46" i="6"/>
  <c r="C53" i="6"/>
  <c r="AU31" i="6"/>
  <c r="AU33" i="6"/>
  <c r="AU35" i="6"/>
  <c r="AU37" i="6"/>
  <c r="AU39" i="6"/>
  <c r="AU41" i="6"/>
  <c r="AV37" i="6"/>
  <c r="AV31" i="6"/>
  <c r="AV35" i="6"/>
  <c r="AS30" i="6"/>
  <c r="AS38" i="6"/>
  <c r="AV33" i="6"/>
  <c r="AV39" i="6"/>
  <c r="AS34" i="6"/>
  <c r="AS42" i="6"/>
  <c r="AT30" i="6"/>
  <c r="AT32" i="6"/>
  <c r="AT34" i="6"/>
  <c r="AT36" i="6"/>
  <c r="AT38" i="6"/>
  <c r="AT40" i="6"/>
  <c r="AT42" i="6"/>
  <c r="AV41" i="6"/>
  <c r="AS32" i="6"/>
  <c r="AS36" i="6"/>
  <c r="AS40" i="6"/>
  <c r="AU30" i="6"/>
  <c r="AU32" i="6"/>
  <c r="AU34" i="6"/>
  <c r="AU36" i="6"/>
  <c r="AU38" i="6"/>
  <c r="AU40" i="6"/>
  <c r="AU42" i="6"/>
  <c r="AU29" i="6"/>
  <c r="AV29" i="6"/>
  <c r="AS29" i="6"/>
  <c r="AT21" i="6"/>
  <c r="AT23" i="6"/>
  <c r="AT25" i="6"/>
  <c r="AT27" i="6"/>
  <c r="AS24" i="6"/>
  <c r="AS26" i="6"/>
  <c r="AS22" i="6"/>
  <c r="AT22" i="6"/>
  <c r="AT24" i="6"/>
  <c r="AT26" i="6"/>
  <c r="C28" i="6"/>
  <c r="AS20" i="6"/>
  <c r="AT20" i="6" s="1"/>
  <c r="C19" i="6"/>
  <c r="AT50" i="6"/>
  <c r="AU56" i="6"/>
  <c r="AU60" i="6"/>
  <c r="AU46" i="6"/>
  <c r="AU50" i="6"/>
  <c r="AV56" i="6"/>
  <c r="AV58" i="6"/>
  <c r="AV60" i="6"/>
  <c r="AV62" i="6"/>
  <c r="AV46" i="6"/>
  <c r="AV50" i="6"/>
  <c r="AS55" i="6"/>
  <c r="AS59" i="6"/>
  <c r="AS61" i="6"/>
  <c r="AS45" i="6"/>
  <c r="AS47" i="6"/>
  <c r="AS49" i="6"/>
  <c r="AS51" i="6"/>
  <c r="AT55" i="6"/>
  <c r="AT57" i="6"/>
  <c r="AT59" i="6"/>
  <c r="AT61" i="6"/>
  <c r="AS44" i="6"/>
  <c r="AT45" i="6"/>
  <c r="AT47" i="6"/>
  <c r="AT49" i="6"/>
  <c r="AT51" i="6"/>
  <c r="AS54" i="6"/>
  <c r="AU55" i="6"/>
  <c r="AU57" i="6"/>
  <c r="AU59" i="6"/>
  <c r="AU61" i="6"/>
  <c r="AV54" i="6"/>
  <c r="AT48" i="6"/>
  <c r="AU58" i="6"/>
  <c r="AV48" i="6"/>
  <c r="AV52" i="6"/>
  <c r="AS57" i="6"/>
  <c r="AT44" i="6"/>
  <c r="AU45" i="6"/>
  <c r="AU47" i="6"/>
  <c r="AU49" i="6"/>
  <c r="AU51" i="6"/>
  <c r="AT54" i="6"/>
  <c r="AV55" i="6"/>
  <c r="AV57" i="6"/>
  <c r="AV59" i="6"/>
  <c r="AV61" i="6"/>
  <c r="AV44" i="6"/>
  <c r="AS48" i="6"/>
  <c r="AS50" i="6"/>
  <c r="AS52" i="6"/>
  <c r="AT56" i="6"/>
  <c r="AT58" i="6"/>
  <c r="AT60" i="6"/>
  <c r="AT62" i="6"/>
  <c r="AT46" i="6"/>
  <c r="AT52" i="6"/>
  <c r="AU62" i="6"/>
  <c r="AU48" i="6"/>
  <c r="AU52" i="6"/>
  <c r="AU44" i="6"/>
  <c r="AV45" i="6"/>
  <c r="AV47" i="6"/>
  <c r="AV49" i="6"/>
  <c r="AV51" i="6"/>
  <c r="AU54" i="6"/>
  <c r="AS56" i="6"/>
  <c r="AS58" i="6"/>
  <c r="AS60" i="6"/>
  <c r="AS62" i="6"/>
  <c r="J71" i="4"/>
  <c r="K71" i="4"/>
  <c r="AV55" i="4"/>
  <c r="AV56" i="4"/>
  <c r="AV57" i="4"/>
  <c r="AV58" i="4"/>
  <c r="AV59" i="4"/>
  <c r="AV60" i="4"/>
  <c r="AV61" i="4"/>
  <c r="AV62" i="4"/>
  <c r="AV54" i="4"/>
  <c r="AU55" i="4"/>
  <c r="AU56" i="4"/>
  <c r="AU57" i="4"/>
  <c r="AU58" i="4"/>
  <c r="AU59" i="4"/>
  <c r="AU60" i="4"/>
  <c r="AU61" i="4"/>
  <c r="AU62" i="4"/>
  <c r="AU54" i="4"/>
  <c r="AT55" i="4"/>
  <c r="AT56" i="4"/>
  <c r="AT57" i="4"/>
  <c r="AT58" i="4"/>
  <c r="AT59" i="4"/>
  <c r="AT60" i="4"/>
  <c r="AT61" i="4"/>
  <c r="AT62" i="4"/>
  <c r="AT54" i="4"/>
  <c r="AS55" i="4"/>
  <c r="AS56" i="4"/>
  <c r="AS57" i="4"/>
  <c r="AS58" i="4"/>
  <c r="AS59" i="4"/>
  <c r="AS60" i="4"/>
  <c r="AS61" i="4"/>
  <c r="AS62" i="4"/>
  <c r="AS54" i="4"/>
  <c r="AU45" i="4"/>
  <c r="AV45" i="4"/>
  <c r="AU46" i="4"/>
  <c r="AV46" i="4"/>
  <c r="AU47" i="4"/>
  <c r="AV47" i="4"/>
  <c r="AU48" i="4"/>
  <c r="AV48" i="4"/>
  <c r="AU49" i="4"/>
  <c r="AV49" i="4"/>
  <c r="AU50" i="4"/>
  <c r="AV50" i="4"/>
  <c r="AU51" i="4"/>
  <c r="AV51" i="4"/>
  <c r="AU52" i="4"/>
  <c r="AV52" i="4"/>
  <c r="AV44" i="4"/>
  <c r="AU44" i="4"/>
  <c r="AT45" i="4"/>
  <c r="AT46" i="4"/>
  <c r="AT47" i="4"/>
  <c r="AT48" i="4"/>
  <c r="AT49" i="4"/>
  <c r="AT50" i="4"/>
  <c r="AT51" i="4"/>
  <c r="AT52" i="4"/>
  <c r="AT44" i="4"/>
  <c r="AS45" i="4"/>
  <c r="AS46" i="4"/>
  <c r="AS47" i="4"/>
  <c r="AS48" i="4"/>
  <c r="AS49" i="4"/>
  <c r="AS50" i="4"/>
  <c r="AS51" i="4"/>
  <c r="AS52" i="4"/>
  <c r="AS44" i="4"/>
  <c r="AS29" i="4"/>
  <c r="C28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V29" i="4"/>
  <c r="AU29" i="4"/>
  <c r="AT29" i="4"/>
  <c r="AS30" i="4"/>
  <c r="AS31" i="4"/>
  <c r="AS32" i="4"/>
  <c r="AS33" i="4"/>
  <c r="AS34" i="4"/>
  <c r="AS35" i="4"/>
  <c r="AS36" i="4"/>
  <c r="AS37" i="4"/>
  <c r="AS38" i="4"/>
  <c r="AS39" i="4"/>
  <c r="AS40" i="4"/>
  <c r="AS41" i="4"/>
  <c r="AS42" i="4"/>
  <c r="AV22" i="4"/>
  <c r="AV23" i="4"/>
  <c r="AV24" i="4"/>
  <c r="AV25" i="4"/>
  <c r="AV26" i="4"/>
  <c r="AV27" i="4"/>
  <c r="AU22" i="4"/>
  <c r="AU23" i="4"/>
  <c r="AU24" i="4"/>
  <c r="AU25" i="4"/>
  <c r="AU26" i="4"/>
  <c r="AU27" i="4"/>
  <c r="AT22" i="4"/>
  <c r="AT23" i="4"/>
  <c r="AT24" i="4"/>
  <c r="AT25" i="4"/>
  <c r="AT26" i="4"/>
  <c r="AT27" i="4"/>
  <c r="AV21" i="4"/>
  <c r="AU21" i="4"/>
  <c r="AT21" i="4"/>
  <c r="AS20" i="4"/>
  <c r="AS21" i="4"/>
  <c r="AS22" i="4"/>
  <c r="AS23" i="4"/>
  <c r="AS24" i="4"/>
  <c r="AS25" i="4"/>
  <c r="AS26" i="4"/>
  <c r="AS27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6" i="4"/>
  <c r="AS6" i="4"/>
  <c r="AS7" i="4"/>
  <c r="AS8" i="4"/>
  <c r="AS9" i="4"/>
  <c r="AS10" i="4"/>
  <c r="AS11" i="4"/>
  <c r="AS12" i="4"/>
  <c r="AS13" i="4"/>
  <c r="AS14" i="4"/>
  <c r="AS15" i="4"/>
  <c r="AS16" i="4"/>
  <c r="AS17" i="4"/>
  <c r="AS18" i="4"/>
  <c r="C19" i="4"/>
  <c r="G67" i="4"/>
  <c r="D67" i="4"/>
  <c r="E67" i="4"/>
  <c r="U67" i="4"/>
  <c r="H67" i="4"/>
  <c r="G68" i="4"/>
  <c r="D68" i="4"/>
  <c r="E68" i="4"/>
  <c r="U68" i="4"/>
  <c r="H68" i="4"/>
  <c r="G69" i="4"/>
  <c r="D69" i="4"/>
  <c r="E69" i="4"/>
  <c r="U69" i="4"/>
  <c r="H69" i="4"/>
  <c r="W71" i="4"/>
  <c r="AN71" i="4"/>
  <c r="AQ71" i="4"/>
  <c r="G70" i="4"/>
  <c r="D70" i="4"/>
  <c r="E70" i="4"/>
  <c r="U70" i="4"/>
  <c r="H70" i="4"/>
  <c r="AP71" i="4"/>
  <c r="C68" i="4" l="1"/>
  <c r="C67" i="4"/>
  <c r="AC71" i="4"/>
  <c r="Y71" i="4"/>
  <c r="AG71" i="4"/>
  <c r="AH71" i="4"/>
  <c r="Z71" i="4"/>
  <c r="AO71" i="4"/>
  <c r="AJ71" i="4"/>
  <c r="AR71" i="4"/>
  <c r="AA71" i="4"/>
  <c r="AE71" i="4"/>
  <c r="AB71" i="4"/>
  <c r="R71" i="4"/>
  <c r="T71" i="4"/>
  <c r="AV9" i="6"/>
  <c r="AV17" i="6"/>
  <c r="AV12" i="6"/>
  <c r="AV11" i="6"/>
  <c r="AV10" i="6"/>
  <c r="AV14" i="6"/>
  <c r="AV16" i="6"/>
  <c r="AV15" i="6"/>
  <c r="AV6" i="6"/>
  <c r="AV7" i="6"/>
  <c r="AV18" i="6"/>
  <c r="AV8" i="6"/>
  <c r="AV13" i="6"/>
  <c r="AX29" i="6"/>
  <c r="AY29" i="6"/>
  <c r="AW29" i="6"/>
  <c r="AZ29" i="6"/>
  <c r="AW20" i="6"/>
  <c r="AW6" i="6"/>
  <c r="AY6" i="6"/>
  <c r="AX6" i="6"/>
  <c r="AY44" i="6"/>
  <c r="AZ44" i="6"/>
  <c r="AW54" i="6"/>
  <c r="AX44" i="6"/>
  <c r="AZ54" i="6"/>
  <c r="AY54" i="6"/>
  <c r="AW44" i="6"/>
  <c r="AX54" i="6"/>
  <c r="AU20" i="6"/>
  <c r="AX20" i="6"/>
  <c r="AW54" i="4"/>
  <c r="BD27" i="4" s="1"/>
  <c r="N71" i="4"/>
  <c r="AW20" i="4"/>
  <c r="BD24" i="4" s="1"/>
  <c r="AV17" i="4"/>
  <c r="AV7" i="4"/>
  <c r="AV8" i="4"/>
  <c r="AV15" i="4"/>
  <c r="AY29" i="4"/>
  <c r="BF25" i="4" s="1"/>
  <c r="AX54" i="4"/>
  <c r="BE27" i="4" s="1"/>
  <c r="AY54" i="4"/>
  <c r="BF27" i="4" s="1"/>
  <c r="AZ54" i="4"/>
  <c r="BG27" i="4" s="1"/>
  <c r="AW44" i="4"/>
  <c r="BD26" i="4" s="1"/>
  <c r="AX44" i="4"/>
  <c r="BE26" i="4" s="1"/>
  <c r="AY44" i="4"/>
  <c r="BF26" i="4" s="1"/>
  <c r="AZ44" i="4"/>
  <c r="BG26" i="4" s="1"/>
  <c r="AW29" i="4"/>
  <c r="BD25" i="4" s="1"/>
  <c r="AX29" i="4"/>
  <c r="BE25" i="4" s="1"/>
  <c r="AZ29" i="4"/>
  <c r="BG25" i="4" s="1"/>
  <c r="AV16" i="4"/>
  <c r="AV10" i="4"/>
  <c r="AV9" i="4"/>
  <c r="AT20" i="4"/>
  <c r="AU20" i="4" s="1"/>
  <c r="AV20" i="4" s="1"/>
  <c r="AZ20" i="4" s="1"/>
  <c r="BG24" i="4" s="1"/>
  <c r="AW6" i="4"/>
  <c r="BD23" i="4" s="1"/>
  <c r="AV11" i="4"/>
  <c r="AV13" i="4"/>
  <c r="AV18" i="4"/>
  <c r="AY6" i="4"/>
  <c r="BF23" i="4" s="1"/>
  <c r="AX6" i="4"/>
  <c r="BE23" i="4" s="1"/>
  <c r="AV6" i="4"/>
  <c r="AV14" i="4"/>
  <c r="AV12" i="4"/>
  <c r="U71" i="4"/>
  <c r="D71" i="4"/>
  <c r="G71" i="4"/>
  <c r="E71" i="4"/>
  <c r="H71" i="4"/>
  <c r="M71" i="4"/>
  <c r="AZ6" i="6" l="1"/>
  <c r="AY20" i="6"/>
  <c r="AV20" i="6"/>
  <c r="AZ20" i="6" s="1"/>
  <c r="AX20" i="4"/>
  <c r="BE24" i="4" s="1"/>
  <c r="AY20" i="4"/>
  <c r="BF24" i="4" s="1"/>
  <c r="AZ6" i="4"/>
  <c r="BG23" i="4" s="1"/>
  <c r="C70" i="4"/>
  <c r="C69" i="4"/>
  <c r="AS69" i="4" s="1"/>
  <c r="AS68" i="4"/>
  <c r="AS70" i="4" l="1"/>
  <c r="C71" i="4"/>
  <c r="AS71" i="4" s="1"/>
  <c r="AS67" i="4"/>
  <c r="AI77" i="4" l="1"/>
  <c r="AI76" i="4"/>
  <c r="AI75" i="4"/>
  <c r="AI78" i="4"/>
  <c r="S77" i="4"/>
  <c r="S78" i="4"/>
  <c r="S76" i="4"/>
  <c r="S75" i="4"/>
  <c r="I77" i="4"/>
  <c r="I76" i="4"/>
  <c r="I75" i="4"/>
  <c r="I78" i="4"/>
  <c r="X78" i="4"/>
  <c r="X77" i="4"/>
  <c r="X75" i="4"/>
  <c r="X76" i="4"/>
  <c r="Q77" i="4"/>
  <c r="Q76" i="4"/>
  <c r="Q75" i="4"/>
  <c r="Q78" i="4"/>
  <c r="O76" i="4"/>
  <c r="O75" i="4"/>
  <c r="O78" i="4"/>
  <c r="O77" i="4"/>
  <c r="P75" i="4"/>
  <c r="P76" i="4"/>
  <c r="P77" i="4"/>
  <c r="P78" i="4"/>
  <c r="AF75" i="4"/>
  <c r="AF76" i="4"/>
  <c r="AF77" i="4"/>
  <c r="AF78" i="4"/>
  <c r="L75" i="4"/>
  <c r="L76" i="4"/>
  <c r="L78" i="4"/>
  <c r="L77" i="4"/>
  <c r="AK78" i="4"/>
  <c r="AK77" i="4"/>
  <c r="AK76" i="4"/>
  <c r="AK75" i="4"/>
  <c r="F77" i="4"/>
  <c r="F76" i="4"/>
  <c r="F78" i="4"/>
  <c r="F75" i="4"/>
  <c r="AL75" i="4"/>
  <c r="AL76" i="4"/>
  <c r="AL77" i="4"/>
  <c r="AL78" i="4"/>
  <c r="AD75" i="4"/>
  <c r="AD78" i="4"/>
  <c r="AD76" i="4"/>
  <c r="AD77" i="4"/>
  <c r="V78" i="4"/>
  <c r="V77" i="4"/>
  <c r="V76" i="4"/>
  <c r="V75" i="4"/>
  <c r="J78" i="4"/>
  <c r="J77" i="4"/>
  <c r="J76" i="4"/>
  <c r="J75" i="4"/>
  <c r="K76" i="4"/>
  <c r="K75" i="4"/>
  <c r="K77" i="4"/>
  <c r="K78" i="4"/>
  <c r="AT70" i="4"/>
  <c r="R75" i="4"/>
  <c r="D78" i="4"/>
  <c r="R78" i="4"/>
  <c r="AR78" i="4"/>
  <c r="E78" i="4"/>
  <c r="T78" i="4"/>
  <c r="AH78" i="4"/>
  <c r="AM77" i="4"/>
  <c r="U78" i="4"/>
  <c r="W78" i="4"/>
  <c r="AG78" i="4"/>
  <c r="AM76" i="4"/>
  <c r="H78" i="4"/>
  <c r="Z78" i="4"/>
  <c r="AP78" i="4"/>
  <c r="AM75" i="4"/>
  <c r="M78" i="4"/>
  <c r="AB78" i="4"/>
  <c r="AM78" i="4"/>
  <c r="N78" i="4"/>
  <c r="AA78" i="4"/>
  <c r="AN78" i="4"/>
  <c r="AJ78" i="4"/>
  <c r="Y78" i="4"/>
  <c r="AO78" i="4"/>
  <c r="G78" i="4"/>
  <c r="AC78" i="4"/>
  <c r="AQ78" i="4"/>
  <c r="AE78" i="4"/>
  <c r="C78" i="4"/>
  <c r="AT69" i="4"/>
  <c r="AT68" i="4"/>
  <c r="U76" i="4"/>
  <c r="Y77" i="4"/>
  <c r="AH75" i="4"/>
  <c r="AC75" i="4"/>
  <c r="C77" i="4"/>
  <c r="U77" i="4"/>
  <c r="AO75" i="4"/>
  <c r="AC76" i="4"/>
  <c r="M75" i="4"/>
  <c r="AA77" i="4"/>
  <c r="W77" i="4"/>
  <c r="D77" i="4"/>
  <c r="AJ77" i="4"/>
  <c r="AP77" i="4"/>
  <c r="AN76" i="4"/>
  <c r="AB75" i="4"/>
  <c r="N77" i="4"/>
  <c r="AO77" i="4"/>
  <c r="AA75" i="4"/>
  <c r="Z75" i="4"/>
  <c r="AE76" i="4"/>
  <c r="T77" i="4"/>
  <c r="T76" i="4"/>
  <c r="AQ75" i="4"/>
  <c r="AG76" i="4"/>
  <c r="AA76" i="4"/>
  <c r="AH76" i="4"/>
  <c r="AQ76" i="4"/>
  <c r="U75" i="4"/>
  <c r="AG77" i="4"/>
  <c r="AT67" i="4"/>
  <c r="AH77" i="4"/>
  <c r="G76" i="4"/>
  <c r="G75" i="4"/>
  <c r="AQ77" i="4"/>
  <c r="E77" i="4"/>
  <c r="E75" i="4"/>
  <c r="AR76" i="4"/>
  <c r="H76" i="4"/>
  <c r="AN75" i="4"/>
  <c r="R77" i="4"/>
  <c r="R76" i="4"/>
  <c r="AB76" i="4"/>
  <c r="D75" i="4"/>
  <c r="E76" i="4"/>
  <c r="Y76" i="4"/>
  <c r="AJ76" i="4"/>
  <c r="W75" i="4"/>
  <c r="AE75" i="4"/>
  <c r="T75" i="4"/>
  <c r="Z76" i="4"/>
  <c r="AR75" i="4"/>
  <c r="H77" i="4"/>
  <c r="AO76" i="4"/>
  <c r="D76" i="4"/>
  <c r="W76" i="4"/>
  <c r="AP75" i="4"/>
  <c r="H75" i="4"/>
  <c r="AJ75" i="4"/>
  <c r="N75" i="4"/>
  <c r="AG75" i="4"/>
  <c r="AC77" i="4"/>
  <c r="M77" i="4"/>
  <c r="M76" i="4"/>
  <c r="AN77" i="4"/>
  <c r="C76" i="4"/>
  <c r="AR77" i="4"/>
  <c r="AB77" i="4"/>
  <c r="G77" i="4"/>
  <c r="Y75" i="4"/>
  <c r="C75" i="4"/>
  <c r="Z77" i="4"/>
  <c r="N76" i="4"/>
  <c r="AP76" i="4"/>
  <c r="AE77" i="4"/>
</calcChain>
</file>

<file path=xl/sharedStrings.xml><?xml version="1.0" encoding="utf-8"?>
<sst xmlns="http://schemas.openxmlformats.org/spreadsheetml/2006/main" count="340" uniqueCount="188">
  <si>
    <t>MILESTONE</t>
  </si>
  <si>
    <t>BW</t>
  </si>
  <si>
    <t>BF</t>
  </si>
  <si>
    <t>BI</t>
  </si>
  <si>
    <t>CD</t>
  </si>
  <si>
    <t>SZ</t>
  </si>
  <si>
    <t>GH</t>
  </si>
  <si>
    <t>KE</t>
  </si>
  <si>
    <t>MW</t>
  </si>
  <si>
    <t>ML</t>
  </si>
  <si>
    <t>NG</t>
  </si>
  <si>
    <t>SN</t>
  </si>
  <si>
    <t>TZ</t>
  </si>
  <si>
    <t>UG</t>
  </si>
  <si>
    <t>ZM</t>
  </si>
  <si>
    <t>ZW</t>
  </si>
  <si>
    <t>KEY:</t>
  </si>
  <si>
    <t>Implemented</t>
  </si>
  <si>
    <t>In Progress</t>
  </si>
  <si>
    <t>Not Implemented</t>
  </si>
  <si>
    <t>NA</t>
  </si>
  <si>
    <t>PRODUCT/PILLAR</t>
  </si>
  <si>
    <t xml:space="preserve"> UPU Interconnection Platform (UPU-IP)</t>
  </si>
  <si>
    <t>International Financial System (IFS)</t>
  </si>
  <si>
    <t>IFS Domestic System</t>
  </si>
  <si>
    <t>STEFI</t>
  </si>
  <si>
    <t>Bilateral Agreement management System (BAMS)</t>
  </si>
  <si>
    <t>PPS*Clearing</t>
  </si>
  <si>
    <t>Financial Electronic Inquary System (FEIS)</t>
  </si>
  <si>
    <t xml:space="preserve">Postal Payment Services Electronic Comepndium </t>
  </si>
  <si>
    <t>Electronic Wallet linked to mobile money</t>
  </si>
  <si>
    <t>Mobile money Issuer</t>
  </si>
  <si>
    <t>Digital Solution for cash on delivey</t>
  </si>
  <si>
    <t>e-baking solution</t>
  </si>
  <si>
    <t>Supply Chain Intergration</t>
  </si>
  <si>
    <t>International Postal System (IPS)/IPS.Post/IPS.Cloud</t>
  </si>
  <si>
    <t>S10 bacode use</t>
  </si>
  <si>
    <t>Exchange of EMEVT V3 messages</t>
  </si>
  <si>
    <t>Track and Trace</t>
  </si>
  <si>
    <t>Internet based Inquary System (IBIS)</t>
  </si>
  <si>
    <t>Quality Control System (QCS)</t>
  </si>
  <si>
    <t>Global Monitoring System (GMS)</t>
  </si>
  <si>
    <t>EMS SMART</t>
  </si>
  <si>
    <t>Mail Services</t>
  </si>
  <si>
    <t>E-government Services</t>
  </si>
  <si>
    <t>Customs Declaration System (CDS)</t>
  </si>
  <si>
    <t>Excahnge of ITMATT</t>
  </si>
  <si>
    <t>Exchange of CUSITM/CUSRSP with Customs</t>
  </si>
  <si>
    <t>Exchange of ITMREF/REFRSP</t>
  </si>
  <si>
    <t>CDS Kiosk</t>
  </si>
  <si>
    <t>EAD Customs declaration Application</t>
  </si>
  <si>
    <t>Exchange of CARDIT/RESDIT with airlines</t>
  </si>
  <si>
    <t>.Post to level domain</t>
  </si>
  <si>
    <t>OSCAR- for carbon analysis and reporting</t>
  </si>
  <si>
    <t>WADP Numbering System (WNS)</t>
  </si>
  <si>
    <t>Use of IPS-CDS Telematics tool</t>
  </si>
  <si>
    <t>Electronic counter solution (POS &amp; ePOS)</t>
  </si>
  <si>
    <t>Relay Points and Smart Lockers</t>
  </si>
  <si>
    <t>Infrastructure and Moblibe Applications</t>
  </si>
  <si>
    <t>E-Commerce Playform</t>
  </si>
  <si>
    <t>E- Philately Shop</t>
  </si>
  <si>
    <t>Interactive Website</t>
  </si>
  <si>
    <t>Post Office Power and Coonectity back-up</t>
  </si>
  <si>
    <t>Cyber Security Policy</t>
  </si>
  <si>
    <t>Mobile Application for the Post</t>
  </si>
  <si>
    <t>SMS/email customer notification platform</t>
  </si>
  <si>
    <t>Business Management System</t>
  </si>
  <si>
    <t>Warehousing</t>
  </si>
  <si>
    <t>Support Fuctions</t>
  </si>
  <si>
    <t>Digital Addressing</t>
  </si>
  <si>
    <t>Digitalization of Stamps</t>
  </si>
  <si>
    <t>Outsourced call centre</t>
  </si>
  <si>
    <t>Digital Makerting Plan</t>
  </si>
  <si>
    <t>Partnership for Multi-vendor B2C /G2C marketplace</t>
  </si>
  <si>
    <t>Artificial Interlligence (AI) Technollogies</t>
  </si>
  <si>
    <t>Quality management System (QMS)</t>
  </si>
  <si>
    <t xml:space="preserve"> Structure aligned to digital Transformation</t>
  </si>
  <si>
    <t>No data</t>
  </si>
  <si>
    <t>AO</t>
  </si>
  <si>
    <t>EG</t>
  </si>
  <si>
    <t>ET</t>
  </si>
  <si>
    <t>LS</t>
  </si>
  <si>
    <t>SL</t>
  </si>
  <si>
    <t>ZA</t>
  </si>
  <si>
    <t>Financial and Postal Payment Services</t>
  </si>
  <si>
    <t>KM</t>
  </si>
  <si>
    <t xml:space="preserve">STATUS OF IMPLEMENTATION OF DIGITALIZATION SERVICES IN AFRICA </t>
  </si>
  <si>
    <t>Digital Skills Training</t>
  </si>
  <si>
    <t>GN</t>
  </si>
  <si>
    <t>MA</t>
  </si>
  <si>
    <t>%</t>
  </si>
  <si>
    <t>MG</t>
  </si>
  <si>
    <t>Prog</t>
  </si>
  <si>
    <t>Impl</t>
  </si>
  <si>
    <t>Not Imp</t>
  </si>
  <si>
    <t>no Info</t>
  </si>
  <si>
    <t>total</t>
  </si>
  <si>
    <t>ND</t>
  </si>
  <si>
    <t>o</t>
  </si>
  <si>
    <t>TN</t>
  </si>
  <si>
    <t xml:space="preserve">TN </t>
  </si>
  <si>
    <t>CM</t>
  </si>
  <si>
    <t>CI</t>
  </si>
  <si>
    <t>LR</t>
  </si>
  <si>
    <t>TG</t>
  </si>
  <si>
    <t>NE</t>
  </si>
  <si>
    <t xml:space="preserve">ETAT DE MISE EN ŒUVRES DE LA DIGITALISATION SERVICES POSTAUX EN AFRIQUE	</t>
  </si>
  <si>
    <t>Services Postaux de Paiement</t>
  </si>
  <si>
    <t>Services de Courrier</t>
  </si>
  <si>
    <t>Integration de la Chaine Logistique</t>
  </si>
  <si>
    <t>Infrastructure et Applications Mobiles</t>
  </si>
  <si>
    <t>Fonctions D'Appui</t>
  </si>
  <si>
    <t>Réalisé</t>
  </si>
  <si>
    <t>En cours de réalisation</t>
  </si>
  <si>
    <t>Non réalisé</t>
  </si>
  <si>
    <t>Aucune information</t>
  </si>
  <si>
    <t>Réalis</t>
  </si>
  <si>
    <t>En cours</t>
  </si>
  <si>
    <t>Non réa</t>
  </si>
  <si>
    <t>Aucune</t>
  </si>
  <si>
    <t>Système financier international (IFS)</t>
  </si>
  <si>
    <t>Système domestique IFS</t>
  </si>
  <si>
    <t>Système de gestion des accords bilatéraux (BAMS)</t>
  </si>
  <si>
    <t>QCS Finance Big Data</t>
  </si>
  <si>
    <t>PPS*Compensation</t>
  </si>
  <si>
    <t>Système d'enquête électronique financière (FEIS)</t>
  </si>
  <si>
    <t xml:space="preserve"> Répertoire électronique des services postaux de paiement</t>
  </si>
  <si>
    <t>Émetteur d'argent mobile</t>
  </si>
  <si>
    <t>Solution numérique de paiement à la livraison</t>
  </si>
  <si>
    <t>solution de e-baking</t>
  </si>
  <si>
    <t>Système postal international (IPS)/IPS.Post/IPS.Cloud</t>
  </si>
  <si>
    <t>Utilisation du code S10</t>
  </si>
  <si>
    <t>Echange de messages EMEVT V3</t>
  </si>
  <si>
    <t>Suivi et localisation</t>
  </si>
  <si>
    <t>Système d'ivestigation basé sur Internet (IBIS)</t>
  </si>
  <si>
    <t>Système de contrôle de la qualité (QCS)</t>
  </si>
  <si>
    <t>EMS INTELLIGENT</t>
  </si>
  <si>
    <t>Services de cybergouvernement</t>
  </si>
  <si>
    <t>Système de déclaration en douane (CDS)</t>
  </si>
  <si>
    <t>Echange de messages ITMATT</t>
  </si>
  <si>
    <t>Échange de messages CUSITM/CUSRSP avec les douanes</t>
  </si>
  <si>
    <t>Echange de messages ITMREF/REFRSP</t>
  </si>
  <si>
    <t>Demande de déclaration en douane EAD</t>
  </si>
  <si>
    <t>Echange de messages CARDIT/RESDIT avec les compagnies aériennes</t>
  </si>
  <si>
    <t>.Post domaine de premier niveau</t>
  </si>
  <si>
    <t>OSCAR - pour l'analyse et le reporting carbone</t>
  </si>
  <si>
    <t>Système de numérotation de l'AMDP (SNM)</t>
  </si>
  <si>
    <t>Utilisation de l'outil télématique IPS-CDS</t>
  </si>
  <si>
    <t>Solution de comptoir électronique (POS &amp; ePOS)</t>
  </si>
  <si>
    <t>Points Relais et Consignes Intelligentes</t>
  </si>
  <si>
    <t>Plateforme de commerce électronique</t>
  </si>
  <si>
    <t>E- Boutique Philatélie</t>
  </si>
  <si>
    <t>Site Web interactif</t>
  </si>
  <si>
    <t>Politique de cybersécurité</t>
  </si>
  <si>
    <t>Application mobile pour la Poste</t>
  </si>
  <si>
    <t>Plateforme de notification client par SMS/email</t>
  </si>
  <si>
    <t>Système de gestion d'entreprise</t>
  </si>
  <si>
    <t>Entreposage</t>
  </si>
  <si>
    <t>Adressage numérique</t>
  </si>
  <si>
    <t>Digitalisation des timbres</t>
  </si>
  <si>
    <t>Formation aux compétences numériques</t>
  </si>
  <si>
    <t>Plan de fabrication numérique</t>
  </si>
  <si>
    <t>Partenariat pour le marché multi-fournisseurs B2C / G2C</t>
  </si>
  <si>
    <t>Technologies d'intelligence artificielle (IA)</t>
  </si>
  <si>
    <t>Système de gestion de la qualité (SMQ)</t>
  </si>
  <si>
    <t xml:space="preserve"> Structure alignée sur la Transformation Digitale</t>
  </si>
  <si>
    <t>BJ</t>
  </si>
  <si>
    <t>TD</t>
  </si>
  <si>
    <t>DZ</t>
  </si>
  <si>
    <t>SD</t>
  </si>
  <si>
    <t>Support Functions</t>
  </si>
  <si>
    <t>Infrastructure and Mobile Applications</t>
  </si>
  <si>
    <t>GA</t>
  </si>
  <si>
    <t>O</t>
  </si>
  <si>
    <t>GM</t>
  </si>
  <si>
    <t>LY</t>
  </si>
  <si>
    <t>CG</t>
  </si>
  <si>
    <t>GQ</t>
  </si>
  <si>
    <t>SO</t>
  </si>
  <si>
    <t>In progess</t>
  </si>
  <si>
    <t>RAPPORT CET REPORT ANNEX 2</t>
  </si>
  <si>
    <t xml:space="preserve"> Plateforme d'interconnexion de l'UPU (UPU-IP)</t>
  </si>
  <si>
    <t xml:space="preserve">CDS Kiosque </t>
  </si>
  <si>
    <t>Porte-monnaie électronique lié au Mobile Money</t>
  </si>
  <si>
    <t>Système mondial de contrôle (GMS)</t>
  </si>
  <si>
    <t>Sauvegarde de l'électricité et de la connectivité des bureaux de poste</t>
  </si>
  <si>
    <t>Centre d'appels externalisé</t>
  </si>
  <si>
    <t>CET Doc N°06 ANNEX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</si>
</sst>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9"/>
      <color rgb="FFFFFF00"/>
      <name val="Calibri"/>
      <family val="2"/>
      <scheme val="minor"/>
    </font>
    <font>
      <sz val="14"/>
      <color rgb="FF595959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80">
    <xf numFmtId="0" fontId="0" fillId="0" borderId="0" xfId="0"/>
    <xf numFmtId="0" fontId="1" fillId="0" borderId="0" xfId="0" applyFont="1"/>
    <xf numFmtId="0" fontId="1" fillId="7" borderId="0" xfId="0" applyFont="1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4" borderId="7" xfId="0" applyFill="1" applyBorder="1"/>
    <xf numFmtId="0" fontId="0" fillId="0" borderId="8" xfId="0" applyBorder="1"/>
    <xf numFmtId="0" fontId="0" fillId="5" borderId="7" xfId="0" applyFill="1" applyBorder="1"/>
    <xf numFmtId="0" fontId="0" fillId="3" borderId="9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3" borderId="1" xfId="0" applyFont="1" applyFill="1" applyBorder="1"/>
    <xf numFmtId="0" fontId="2" fillId="3" borderId="2" xfId="0" applyFont="1" applyFill="1" applyBorder="1"/>
    <xf numFmtId="0" fontId="3" fillId="4" borderId="1" xfId="0" applyFont="1" applyFill="1" applyBorder="1"/>
    <xf numFmtId="0" fontId="0" fillId="6" borderId="10" xfId="0" applyFill="1" applyBorder="1"/>
    <xf numFmtId="1" fontId="0" fillId="0" borderId="0" xfId="0" applyNumberFormat="1"/>
    <xf numFmtId="0" fontId="1" fillId="2" borderId="1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10" borderId="15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4" fillId="0" borderId="1" xfId="0" applyFont="1" applyBorder="1"/>
    <xf numFmtId="0" fontId="2" fillId="8" borderId="2" xfId="0" applyFont="1" applyFill="1" applyBorder="1"/>
    <xf numFmtId="1" fontId="1" fillId="4" borderId="1" xfId="0" applyNumberFormat="1" applyFont="1" applyFill="1" applyBorder="1"/>
    <xf numFmtId="1" fontId="1" fillId="5" borderId="17" xfId="0" applyNumberFormat="1" applyFont="1" applyFill="1" applyBorder="1"/>
    <xf numFmtId="1" fontId="0" fillId="8" borderId="1" xfId="0" applyNumberFormat="1" applyFill="1" applyBorder="1"/>
    <xf numFmtId="1" fontId="1" fillId="9" borderId="0" xfId="0" applyNumberFormat="1" applyFont="1" applyFill="1"/>
    <xf numFmtId="1" fontId="0" fillId="6" borderId="0" xfId="0" applyNumberFormat="1" applyFill="1"/>
    <xf numFmtId="1" fontId="0" fillId="6" borderId="10" xfId="0" applyNumberFormat="1" applyFill="1" applyBorder="1"/>
    <xf numFmtId="0" fontId="8" fillId="5" borderId="1" xfId="0" applyFont="1" applyFill="1" applyBorder="1"/>
    <xf numFmtId="0" fontId="7" fillId="0" borderId="0" xfId="0" applyFont="1"/>
    <xf numFmtId="0" fontId="6" fillId="2" borderId="0" xfId="0" applyFont="1" applyFill="1"/>
    <xf numFmtId="0" fontId="7" fillId="6" borderId="0" xfId="0" applyFont="1" applyFill="1"/>
    <xf numFmtId="0" fontId="7" fillId="6" borderId="10" xfId="0" applyFont="1" applyFill="1" applyBorder="1"/>
    <xf numFmtId="0" fontId="9" fillId="2" borderId="0" xfId="0" applyFont="1" applyFill="1"/>
    <xf numFmtId="1" fontId="10" fillId="2" borderId="1" xfId="0" applyNumberFormat="1" applyFont="1" applyFill="1" applyBorder="1"/>
    <xf numFmtId="1" fontId="10" fillId="2" borderId="17" xfId="0" applyNumberFormat="1" applyFont="1" applyFill="1" applyBorder="1"/>
    <xf numFmtId="0" fontId="9" fillId="0" borderId="0" xfId="0" applyFont="1"/>
    <xf numFmtId="1" fontId="0" fillId="0" borderId="17" xfId="0" applyNumberFormat="1" applyBorder="1"/>
    <xf numFmtId="0" fontId="1" fillId="4" borderId="35" xfId="0" applyFont="1" applyFill="1" applyBorder="1"/>
    <xf numFmtId="0" fontId="1" fillId="5" borderId="36" xfId="0" applyFont="1" applyFill="1" applyBorder="1"/>
    <xf numFmtId="0" fontId="0" fillId="8" borderId="37" xfId="0" applyFill="1" applyBorder="1"/>
    <xf numFmtId="0" fontId="0" fillId="8" borderId="36" xfId="0" applyFill="1" applyBorder="1"/>
    <xf numFmtId="0" fontId="0" fillId="0" borderId="20" xfId="0" applyBorder="1"/>
    <xf numFmtId="0" fontId="3" fillId="5" borderId="1" xfId="0" applyFont="1" applyFill="1" applyBorder="1"/>
    <xf numFmtId="0" fontId="3" fillId="3" borderId="2" xfId="0" applyFont="1" applyFill="1" applyBorder="1"/>
    <xf numFmtId="0" fontId="2" fillId="4" borderId="2" xfId="0" applyFont="1" applyFill="1" applyBorder="1"/>
    <xf numFmtId="0" fontId="2" fillId="5" borderId="1" xfId="0" applyFont="1" applyFill="1" applyBorder="1"/>
    <xf numFmtId="0" fontId="2" fillId="4" borderId="1" xfId="0" applyFont="1" applyFill="1" applyBorder="1"/>
    <xf numFmtId="0" fontId="8" fillId="3" borderId="2" xfId="0" applyFont="1" applyFill="1" applyBorder="1"/>
    <xf numFmtId="0" fontId="8" fillId="4" borderId="1" xfId="0" applyFont="1" applyFill="1" applyBorder="1"/>
    <xf numFmtId="0" fontId="8" fillId="5" borderId="2" xfId="0" applyFont="1" applyFill="1" applyBorder="1"/>
    <xf numFmtId="0" fontId="11" fillId="10" borderId="15" xfId="0" applyFont="1" applyFill="1" applyBorder="1" applyAlignment="1">
      <alignment horizontal="center"/>
    </xf>
    <xf numFmtId="0" fontId="12" fillId="0" borderId="0" xfId="0" applyFont="1"/>
    <xf numFmtId="0" fontId="12" fillId="6" borderId="0" xfId="0" applyFont="1" applyFill="1"/>
    <xf numFmtId="1" fontId="10" fillId="0" borderId="1" xfId="0" applyNumberFormat="1" applyFont="1" applyBorder="1" applyAlignment="1">
      <alignment horizontal="center"/>
    </xf>
    <xf numFmtId="1" fontId="10" fillId="2" borderId="38" xfId="0" applyNumberFormat="1" applyFont="1" applyFill="1" applyBorder="1"/>
    <xf numFmtId="0" fontId="2" fillId="3" borderId="39" xfId="0" applyFont="1" applyFill="1" applyBorder="1"/>
    <xf numFmtId="0" fontId="3" fillId="4" borderId="3" xfId="0" applyFont="1" applyFill="1" applyBorder="1"/>
    <xf numFmtId="0" fontId="8" fillId="5" borderId="3" xfId="0" applyFont="1" applyFill="1" applyBorder="1"/>
    <xf numFmtId="0" fontId="4" fillId="0" borderId="3" xfId="0" applyFont="1" applyBorder="1"/>
    <xf numFmtId="0" fontId="10" fillId="2" borderId="13" xfId="0" applyFont="1" applyFill="1" applyBorder="1"/>
    <xf numFmtId="0" fontId="10" fillId="2" borderId="15" xfId="0" applyFont="1" applyFill="1" applyBorder="1"/>
    <xf numFmtId="0" fontId="14" fillId="10" borderId="15" xfId="0" applyFont="1" applyFill="1" applyBorder="1" applyAlignment="1">
      <alignment horizontal="center"/>
    </xf>
    <xf numFmtId="0" fontId="10" fillId="10" borderId="15" xfId="0" applyFont="1" applyFill="1" applyBorder="1" applyAlignment="1">
      <alignment horizontal="center"/>
    </xf>
    <xf numFmtId="0" fontId="14" fillId="2" borderId="15" xfId="0" applyFont="1" applyFill="1" applyBorder="1"/>
    <xf numFmtId="0" fontId="10" fillId="2" borderId="14" xfId="0" applyFont="1" applyFill="1" applyBorder="1"/>
    <xf numFmtId="0" fontId="15" fillId="4" borderId="22" xfId="0" applyFont="1" applyFill="1" applyBorder="1"/>
    <xf numFmtId="0" fontId="15" fillId="5" borderId="23" xfId="0" applyFont="1" applyFill="1" applyBorder="1"/>
    <xf numFmtId="0" fontId="15" fillId="8" borderId="24" xfId="0" applyFont="1" applyFill="1" applyBorder="1"/>
    <xf numFmtId="0" fontId="15" fillId="0" borderId="25" xfId="0" applyFont="1" applyBorder="1"/>
    <xf numFmtId="0" fontId="12" fillId="0" borderId="0" xfId="0" applyFont="1" applyAlignment="1">
      <alignment wrapText="1"/>
    </xf>
    <xf numFmtId="0" fontId="15" fillId="2" borderId="0" xfId="0" applyFont="1" applyFill="1"/>
    <xf numFmtId="0" fontId="12" fillId="2" borderId="0" xfId="0" applyFont="1" applyFill="1"/>
    <xf numFmtId="0" fontId="12" fillId="6" borderId="10" xfId="0" applyFont="1" applyFill="1" applyBorder="1"/>
    <xf numFmtId="0" fontId="15" fillId="4" borderId="35" xfId="0" applyFont="1" applyFill="1" applyBorder="1"/>
    <xf numFmtId="0" fontId="15" fillId="5" borderId="36" xfId="0" applyFont="1" applyFill="1" applyBorder="1"/>
    <xf numFmtId="0" fontId="15" fillId="8" borderId="37" xfId="0" applyFont="1" applyFill="1" applyBorder="1"/>
    <xf numFmtId="0" fontId="12" fillId="0" borderId="20" xfId="0" applyFont="1" applyBorder="1"/>
    <xf numFmtId="1" fontId="15" fillId="0" borderId="22" xfId="0" applyNumberFormat="1" applyFont="1" applyBorder="1"/>
    <xf numFmtId="0" fontId="6" fillId="2" borderId="13" xfId="0" applyFont="1" applyFill="1" applyBorder="1" applyAlignment="1">
      <alignment horizontal="center"/>
    </xf>
    <xf numFmtId="0" fontId="6" fillId="2" borderId="15" xfId="0" applyFont="1" applyFill="1" applyBorder="1"/>
    <xf numFmtId="0" fontId="16" fillId="10" borderId="15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0" fontId="16" fillId="2" borderId="15" xfId="0" applyFont="1" applyFill="1" applyBorder="1"/>
    <xf numFmtId="9" fontId="16" fillId="0" borderId="6" xfId="1" applyFont="1" applyBorder="1"/>
    <xf numFmtId="1" fontId="12" fillId="0" borderId="26" xfId="0" applyNumberFormat="1" applyFont="1" applyBorder="1" applyAlignment="1">
      <alignment horizontal="center"/>
    </xf>
    <xf numFmtId="1" fontId="12" fillId="0" borderId="27" xfId="0" applyNumberFormat="1" applyFont="1" applyBorder="1" applyAlignment="1">
      <alignment horizontal="center"/>
    </xf>
    <xf numFmtId="1" fontId="15" fillId="0" borderId="21" xfId="0" applyNumberFormat="1" applyFont="1" applyBorder="1"/>
    <xf numFmtId="9" fontId="15" fillId="0" borderId="12" xfId="1" applyFont="1" applyBorder="1"/>
    <xf numFmtId="1" fontId="12" fillId="0" borderId="29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9" fontId="15" fillId="0" borderId="8" xfId="1" applyFont="1" applyBorder="1"/>
    <xf numFmtId="1" fontId="12" fillId="0" borderId="34" xfId="0" applyNumberFormat="1" applyFont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1" fontId="15" fillId="0" borderId="22" xfId="0" applyNumberFormat="1" applyFont="1" applyBorder="1" applyAlignment="1">
      <alignment horizontal="center"/>
    </xf>
    <xf numFmtId="1" fontId="15" fillId="0" borderId="24" xfId="0" applyNumberFormat="1" applyFont="1" applyBorder="1" applyAlignment="1">
      <alignment horizontal="center"/>
    </xf>
    <xf numFmtId="1" fontId="12" fillId="0" borderId="11" xfId="0" applyNumberFormat="1" applyFont="1" applyBorder="1"/>
    <xf numFmtId="9" fontId="12" fillId="0" borderId="26" xfId="1" applyFont="1" applyBorder="1" applyAlignment="1">
      <alignment horizontal="center"/>
    </xf>
    <xf numFmtId="9" fontId="12" fillId="0" borderId="27" xfId="1" applyFont="1" applyBorder="1" applyAlignment="1">
      <alignment horizontal="center"/>
    </xf>
    <xf numFmtId="9" fontId="12" fillId="0" borderId="28" xfId="1" applyFont="1" applyBorder="1" applyAlignment="1">
      <alignment horizontal="center"/>
    </xf>
    <xf numFmtId="9" fontId="12" fillId="0" borderId="29" xfId="1" applyFont="1" applyBorder="1" applyAlignment="1">
      <alignment horizontal="center"/>
    </xf>
    <xf numFmtId="9" fontId="12" fillId="0" borderId="1" xfId="1" applyFont="1" applyBorder="1" applyAlignment="1">
      <alignment horizontal="center"/>
    </xf>
    <xf numFmtId="9" fontId="12" fillId="0" borderId="30" xfId="1" applyFont="1" applyBorder="1" applyAlignment="1">
      <alignment horizontal="center"/>
    </xf>
    <xf numFmtId="9" fontId="12" fillId="0" borderId="31" xfId="1" applyFont="1" applyBorder="1" applyAlignment="1">
      <alignment horizontal="center"/>
    </xf>
    <xf numFmtId="9" fontId="12" fillId="0" borderId="32" xfId="1" applyFont="1" applyBorder="1" applyAlignment="1">
      <alignment horizontal="center"/>
    </xf>
    <xf numFmtId="9" fontId="12" fillId="0" borderId="33" xfId="1" applyFont="1" applyBorder="1" applyAlignment="1">
      <alignment horizontal="center"/>
    </xf>
    <xf numFmtId="0" fontId="13" fillId="6" borderId="16" xfId="0" applyFont="1" applyFill="1" applyBorder="1" applyAlignment="1">
      <alignment vertical="center"/>
    </xf>
    <xf numFmtId="0" fontId="9" fillId="2" borderId="21" xfId="0" applyFont="1" applyFill="1" applyBorder="1"/>
    <xf numFmtId="0" fontId="9" fillId="2" borderId="40" xfId="0" applyFont="1" applyFill="1" applyBorder="1"/>
    <xf numFmtId="0" fontId="9" fillId="2" borderId="5" xfId="0" applyFont="1" applyFill="1" applyBorder="1"/>
    <xf numFmtId="0" fontId="9" fillId="2" borderId="41" xfId="0" applyFont="1" applyFill="1" applyBorder="1"/>
    <xf numFmtId="164" fontId="0" fillId="0" borderId="0" xfId="0" applyNumberFormat="1"/>
    <xf numFmtId="0" fontId="3" fillId="4" borderId="2" xfId="0" applyFont="1" applyFill="1" applyBorder="1"/>
    <xf numFmtId="0" fontId="17" fillId="10" borderId="15" xfId="0" applyFont="1" applyFill="1" applyBorder="1" applyAlignment="1">
      <alignment horizontal="center"/>
    </xf>
    <xf numFmtId="0" fontId="9" fillId="2" borderId="4" xfId="0" applyFont="1" applyFill="1" applyBorder="1"/>
    <xf numFmtId="0" fontId="9" fillId="2" borderId="6" xfId="0" applyFont="1" applyFill="1" applyBorder="1"/>
    <xf numFmtId="0" fontId="3" fillId="5" borderId="2" xfId="0" applyFont="1" applyFill="1" applyBorder="1"/>
    <xf numFmtId="0" fontId="3" fillId="4" borderId="39" xfId="0" applyFont="1" applyFill="1" applyBorder="1"/>
    <xf numFmtId="0" fontId="4" fillId="0" borderId="2" xfId="0" applyFont="1" applyBorder="1"/>
    <xf numFmtId="0" fontId="8" fillId="5" borderId="39" xfId="0" applyFont="1" applyFill="1" applyBorder="1"/>
    <xf numFmtId="0" fontId="2" fillId="3" borderId="3" xfId="0" applyFont="1" applyFill="1" applyBorder="1"/>
    <xf numFmtId="0" fontId="3" fillId="3" borderId="39" xfId="0" applyFont="1" applyFill="1" applyBorder="1"/>
    <xf numFmtId="0" fontId="3" fillId="5" borderId="3" xfId="0" applyFont="1" applyFill="1" applyBorder="1"/>
    <xf numFmtId="1" fontId="16" fillId="4" borderId="12" xfId="0" applyNumberFormat="1" applyFont="1" applyFill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0" fontId="13" fillId="6" borderId="21" xfId="0" applyFont="1" applyFill="1" applyBorder="1" applyAlignment="1">
      <alignment vertical="center"/>
    </xf>
    <xf numFmtId="0" fontId="13" fillId="6" borderId="40" xfId="0" applyFont="1" applyFill="1" applyBorder="1" applyAlignment="1">
      <alignment vertical="center"/>
    </xf>
    <xf numFmtId="1" fontId="1" fillId="9" borderId="40" xfId="0" applyNumberFormat="1" applyFont="1" applyFill="1" applyBorder="1"/>
    <xf numFmtId="1" fontId="1" fillId="9" borderId="41" xfId="0" applyNumberFormat="1" applyFont="1" applyFill="1" applyBorder="1"/>
    <xf numFmtId="1" fontId="0" fillId="6" borderId="40" xfId="0" applyNumberFormat="1" applyFill="1" applyBorder="1"/>
    <xf numFmtId="1" fontId="0" fillId="6" borderId="41" xfId="0" applyNumberFormat="1" applyFill="1" applyBorder="1"/>
    <xf numFmtId="0" fontId="8" fillId="4" borderId="3" xfId="0" applyFont="1" applyFill="1" applyBorder="1"/>
    <xf numFmtId="0" fontId="19" fillId="0" borderId="0" xfId="0" applyFont="1" applyAlignment="1">
      <alignment horizontal="center" vertical="center" readingOrder="1"/>
    </xf>
    <xf numFmtId="0" fontId="13" fillId="6" borderId="41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20" fillId="0" borderId="0" xfId="0" applyFont="1"/>
    <xf numFmtId="0" fontId="10" fillId="0" borderId="18" xfId="0" applyFont="1" applyBorder="1" applyAlignment="1">
      <alignment horizontal="center" vertical="center" textRotation="90"/>
    </xf>
    <xf numFmtId="0" fontId="10" fillId="0" borderId="19" xfId="0" applyFont="1" applyBorder="1" applyAlignment="1">
      <alignment horizontal="center" vertical="center" textRotation="90"/>
    </xf>
    <xf numFmtId="0" fontId="10" fillId="0" borderId="20" xfId="0" applyFont="1" applyBorder="1" applyAlignment="1">
      <alignment horizontal="center" vertical="center" textRotation="90"/>
    </xf>
    <xf numFmtId="1" fontId="10" fillId="0" borderId="4" xfId="0" applyNumberFormat="1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 vertical="center"/>
    </xf>
    <xf numFmtId="1" fontId="10" fillId="0" borderId="9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textRotation="90" wrapText="1"/>
    </xf>
    <xf numFmtId="0" fontId="10" fillId="0" borderId="19" xfId="0" applyFont="1" applyBorder="1" applyAlignment="1">
      <alignment horizontal="center" vertical="center" textRotation="90" wrapText="1"/>
    </xf>
    <xf numFmtId="0" fontId="10" fillId="0" borderId="20" xfId="0" applyFont="1" applyBorder="1" applyAlignment="1">
      <alignment horizontal="center" vertical="center" textRotation="90" wrapText="1"/>
    </xf>
    <xf numFmtId="0" fontId="6" fillId="5" borderId="0" xfId="0" applyFont="1" applyFill="1" applyAlignment="1">
      <alignment horizontal="center" vertical="center" textRotation="90" wrapText="1"/>
    </xf>
    <xf numFmtId="0" fontId="6" fillId="4" borderId="0" xfId="0" applyFont="1" applyFill="1" applyAlignment="1">
      <alignment horizontal="center" vertical="center" textRotation="90"/>
    </xf>
    <xf numFmtId="0" fontId="6" fillId="8" borderId="18" xfId="0" applyFont="1" applyFill="1" applyBorder="1" applyAlignment="1">
      <alignment horizontal="center" vertical="center" textRotation="90" readingOrder="2"/>
    </xf>
    <xf numFmtId="0" fontId="6" fillId="8" borderId="19" xfId="0" applyFont="1" applyFill="1" applyBorder="1" applyAlignment="1">
      <alignment horizontal="center" vertical="center" textRotation="90" readingOrder="2"/>
    </xf>
    <xf numFmtId="0" fontId="6" fillId="8" borderId="20" xfId="0" applyFont="1" applyFill="1" applyBorder="1" applyAlignment="1">
      <alignment horizontal="center" vertical="center" textRotation="90" readingOrder="2"/>
    </xf>
    <xf numFmtId="164" fontId="10" fillId="0" borderId="4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0" fontId="1" fillId="8" borderId="0" xfId="0" applyFont="1" applyFill="1" applyAlignment="1">
      <alignment horizontal="center" vertical="center" textRotation="90" wrapText="1"/>
    </xf>
    <xf numFmtId="1" fontId="10" fillId="0" borderId="18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/>
    </xf>
    <xf numFmtId="0" fontId="6" fillId="8" borderId="18" xfId="0" applyFont="1" applyFill="1" applyBorder="1" applyAlignment="1">
      <alignment horizontal="center" textRotation="90" readingOrder="2"/>
    </xf>
    <xf numFmtId="0" fontId="6" fillId="8" borderId="19" xfId="0" applyFont="1" applyFill="1" applyBorder="1" applyAlignment="1">
      <alignment horizontal="center" textRotation="90" readingOrder="2"/>
    </xf>
    <xf numFmtId="0" fontId="6" fillId="8" borderId="20" xfId="0" applyFont="1" applyFill="1" applyBorder="1" applyAlignment="1">
      <alignment horizontal="center" textRotation="90" readingOrder="2"/>
    </xf>
    <xf numFmtId="0" fontId="12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/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7" fillId="0" borderId="0" xfId="0" applyFont="1" applyFill="1" applyBorder="1" applyAlignment="1">
      <alignment horizontal="center"/>
    </xf>
    <xf numFmtId="9" fontId="14" fillId="0" borderId="0" xfId="1" applyFont="1" applyFill="1" applyBorder="1"/>
    <xf numFmtId="0" fontId="15" fillId="0" borderId="0" xfId="0" applyFont="1" applyFill="1" applyBorder="1"/>
    <xf numFmtId="1" fontId="9" fillId="0" borderId="0" xfId="0" applyNumberFormat="1" applyFont="1" applyFill="1" applyBorder="1"/>
    <xf numFmtId="1" fontId="10" fillId="0" borderId="0" xfId="0" applyNumberFormat="1" applyFont="1" applyFill="1" applyBorder="1"/>
    <xf numFmtId="9" fontId="10" fillId="0" borderId="0" xfId="1" applyFont="1" applyFill="1" applyBorder="1"/>
    <xf numFmtId="9" fontId="12" fillId="0" borderId="0" xfId="1" applyFont="1" applyFill="1" applyBorder="1"/>
    <xf numFmtId="164" fontId="0" fillId="0" borderId="0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Level of implementation of dilitalization by country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ENGLISH!$B$75</c:f>
              <c:strCache>
                <c:ptCount val="1"/>
                <c:pt idx="0">
                  <c:v>Implemented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ENGLISH!$C$74:$AR$74</c:f>
              <c:strCache>
                <c:ptCount val="42"/>
                <c:pt idx="0">
                  <c:v>AO</c:v>
                </c:pt>
                <c:pt idx="1">
                  <c:v>BF</c:v>
                </c:pt>
                <c:pt idx="2">
                  <c:v>BI</c:v>
                </c:pt>
                <c:pt idx="3">
                  <c:v>BJ</c:v>
                </c:pt>
                <c:pt idx="4">
                  <c:v>BW</c:v>
                </c:pt>
                <c:pt idx="5">
                  <c:v>CD</c:v>
                </c:pt>
                <c:pt idx="6">
                  <c:v>CG</c:v>
                </c:pt>
                <c:pt idx="7">
                  <c:v>CI</c:v>
                </c:pt>
                <c:pt idx="8">
                  <c:v>CM</c:v>
                </c:pt>
                <c:pt idx="9">
                  <c:v>DZ</c:v>
                </c:pt>
                <c:pt idx="10">
                  <c:v>EG</c:v>
                </c:pt>
                <c:pt idx="11">
                  <c:v>ET</c:v>
                </c:pt>
                <c:pt idx="12">
                  <c:v>GA</c:v>
                </c:pt>
                <c:pt idx="13">
                  <c:v>GH</c:v>
                </c:pt>
                <c:pt idx="14">
                  <c:v>GM</c:v>
                </c:pt>
                <c:pt idx="15">
                  <c:v>GN</c:v>
                </c:pt>
                <c:pt idx="16">
                  <c:v>GQ</c:v>
                </c:pt>
                <c:pt idx="17">
                  <c:v>KE</c:v>
                </c:pt>
                <c:pt idx="18">
                  <c:v>KM</c:v>
                </c:pt>
                <c:pt idx="19">
                  <c:v>LR</c:v>
                </c:pt>
                <c:pt idx="20">
                  <c:v>LS</c:v>
                </c:pt>
                <c:pt idx="21">
                  <c:v>LY</c:v>
                </c:pt>
                <c:pt idx="22">
                  <c:v>MA</c:v>
                </c:pt>
                <c:pt idx="23">
                  <c:v>MG</c:v>
                </c:pt>
                <c:pt idx="24">
                  <c:v>ML</c:v>
                </c:pt>
                <c:pt idx="25">
                  <c:v>MW</c:v>
                </c:pt>
                <c:pt idx="26">
                  <c:v>NA</c:v>
                </c:pt>
                <c:pt idx="27">
                  <c:v>NE</c:v>
                </c:pt>
                <c:pt idx="28">
                  <c:v>NG</c:v>
                </c:pt>
                <c:pt idx="29">
                  <c:v>SD</c:v>
                </c:pt>
                <c:pt idx="30">
                  <c:v>SL</c:v>
                </c:pt>
                <c:pt idx="31">
                  <c:v>SN</c:v>
                </c:pt>
                <c:pt idx="32">
                  <c:v>SO</c:v>
                </c:pt>
                <c:pt idx="33">
                  <c:v>SZ</c:v>
                </c:pt>
                <c:pt idx="34">
                  <c:v>TD</c:v>
                </c:pt>
                <c:pt idx="35">
                  <c:v>TG</c:v>
                </c:pt>
                <c:pt idx="36">
                  <c:v>TN </c:v>
                </c:pt>
                <c:pt idx="37">
                  <c:v>TZ</c:v>
                </c:pt>
                <c:pt idx="38">
                  <c:v>UG</c:v>
                </c:pt>
                <c:pt idx="39">
                  <c:v>ZA</c:v>
                </c:pt>
                <c:pt idx="40">
                  <c:v>ZM</c:v>
                </c:pt>
                <c:pt idx="41">
                  <c:v>ZW</c:v>
                </c:pt>
              </c:strCache>
            </c:strRef>
          </c:cat>
          <c:val>
            <c:numRef>
              <c:f>ENGLISH!$C$75:$AR$75</c:f>
              <c:numCache>
                <c:formatCode>0%</c:formatCode>
                <c:ptCount val="42"/>
                <c:pt idx="0">
                  <c:v>1.7006802721088437E-2</c:v>
                </c:pt>
                <c:pt idx="1">
                  <c:v>2.7210884353741496E-2</c:v>
                </c:pt>
                <c:pt idx="2">
                  <c:v>1.7006802721088437E-2</c:v>
                </c:pt>
                <c:pt idx="3">
                  <c:v>2.2675736961451247E-2</c:v>
                </c:pt>
                <c:pt idx="4">
                  <c:v>3.7414965986394558E-2</c:v>
                </c:pt>
                <c:pt idx="5">
                  <c:v>1.3605442176870748E-2</c:v>
                </c:pt>
                <c:pt idx="6">
                  <c:v>2.1541950113378686E-2</c:v>
                </c:pt>
                <c:pt idx="7">
                  <c:v>3.2879818594104306E-2</c:v>
                </c:pt>
                <c:pt idx="8">
                  <c:v>2.0408163265306121E-2</c:v>
                </c:pt>
                <c:pt idx="9">
                  <c:v>2.6077097505668934E-2</c:v>
                </c:pt>
                <c:pt idx="10">
                  <c:v>4.0816326530612242E-2</c:v>
                </c:pt>
                <c:pt idx="11">
                  <c:v>2.0408163265306121E-2</c:v>
                </c:pt>
                <c:pt idx="12">
                  <c:v>1.020408163265306E-2</c:v>
                </c:pt>
                <c:pt idx="13">
                  <c:v>2.834467120181406E-2</c:v>
                </c:pt>
                <c:pt idx="14">
                  <c:v>2.0408163265306121E-2</c:v>
                </c:pt>
                <c:pt idx="15">
                  <c:v>2.4943310657596373E-2</c:v>
                </c:pt>
                <c:pt idx="16">
                  <c:v>1.4739229024943311E-2</c:v>
                </c:pt>
                <c:pt idx="17">
                  <c:v>2.9478458049886622E-2</c:v>
                </c:pt>
                <c:pt idx="18">
                  <c:v>1.7006802721088437E-2</c:v>
                </c:pt>
                <c:pt idx="19">
                  <c:v>1.5873015873015872E-2</c:v>
                </c:pt>
                <c:pt idx="20">
                  <c:v>2.2675736961451247E-2</c:v>
                </c:pt>
                <c:pt idx="21">
                  <c:v>1.2471655328798186E-2</c:v>
                </c:pt>
                <c:pt idx="22">
                  <c:v>4.0816326530612242E-2</c:v>
                </c:pt>
                <c:pt idx="23">
                  <c:v>2.3809523809523808E-2</c:v>
                </c:pt>
                <c:pt idx="24">
                  <c:v>2.1541950113378686E-2</c:v>
                </c:pt>
                <c:pt idx="25">
                  <c:v>1.8140589569160998E-2</c:v>
                </c:pt>
                <c:pt idx="26">
                  <c:v>2.2675736961451247E-2</c:v>
                </c:pt>
                <c:pt idx="27">
                  <c:v>3.4013605442176874E-2</c:v>
                </c:pt>
                <c:pt idx="28">
                  <c:v>1.7006802721088437E-2</c:v>
                </c:pt>
                <c:pt idx="29">
                  <c:v>2.2675736961451248E-3</c:v>
                </c:pt>
                <c:pt idx="30">
                  <c:v>1.927437641723356E-2</c:v>
                </c:pt>
                <c:pt idx="31">
                  <c:v>2.1541950113378686E-2</c:v>
                </c:pt>
                <c:pt idx="32">
                  <c:v>1.8140589569160998E-2</c:v>
                </c:pt>
                <c:pt idx="33">
                  <c:v>2.2675736961451247E-2</c:v>
                </c:pt>
                <c:pt idx="34">
                  <c:v>3.4013605442176869E-3</c:v>
                </c:pt>
                <c:pt idx="35">
                  <c:v>3.8548752834467119E-2</c:v>
                </c:pt>
                <c:pt idx="36">
                  <c:v>4.0816326530612242E-2</c:v>
                </c:pt>
                <c:pt idx="37">
                  <c:v>4.6485260770975055E-2</c:v>
                </c:pt>
                <c:pt idx="38">
                  <c:v>3.4013605442176874E-2</c:v>
                </c:pt>
                <c:pt idx="39">
                  <c:v>3.0612244897959183E-2</c:v>
                </c:pt>
                <c:pt idx="40">
                  <c:v>1.8140589569160998E-2</c:v>
                </c:pt>
                <c:pt idx="41">
                  <c:v>3.2879818594104306E-2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B8-402E-B74F-BEF3C27118E9}"/>
            </c:ext>
          </c:extLst>
        </c:ser>
        <c:ser>
          <c:idx val="1"/>
          <c:order val="1"/>
          <c:tx>
            <c:strRef>
              <c:f>ENGLISH!$B$76</c:f>
              <c:strCache>
                <c:ptCount val="1"/>
                <c:pt idx="0">
                  <c:v>In Progress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ENGLISH!$C$74:$AR$74</c:f>
              <c:strCache>
                <c:ptCount val="42"/>
                <c:pt idx="0">
                  <c:v>AO</c:v>
                </c:pt>
                <c:pt idx="1">
                  <c:v>BF</c:v>
                </c:pt>
                <c:pt idx="2">
                  <c:v>BI</c:v>
                </c:pt>
                <c:pt idx="3">
                  <c:v>BJ</c:v>
                </c:pt>
                <c:pt idx="4">
                  <c:v>BW</c:v>
                </c:pt>
                <c:pt idx="5">
                  <c:v>CD</c:v>
                </c:pt>
                <c:pt idx="6">
                  <c:v>CG</c:v>
                </c:pt>
                <c:pt idx="7">
                  <c:v>CI</c:v>
                </c:pt>
                <c:pt idx="8">
                  <c:v>CM</c:v>
                </c:pt>
                <c:pt idx="9">
                  <c:v>DZ</c:v>
                </c:pt>
                <c:pt idx="10">
                  <c:v>EG</c:v>
                </c:pt>
                <c:pt idx="11">
                  <c:v>ET</c:v>
                </c:pt>
                <c:pt idx="12">
                  <c:v>GA</c:v>
                </c:pt>
                <c:pt idx="13">
                  <c:v>GH</c:v>
                </c:pt>
                <c:pt idx="14">
                  <c:v>GM</c:v>
                </c:pt>
                <c:pt idx="15">
                  <c:v>GN</c:v>
                </c:pt>
                <c:pt idx="16">
                  <c:v>GQ</c:v>
                </c:pt>
                <c:pt idx="17">
                  <c:v>KE</c:v>
                </c:pt>
                <c:pt idx="18">
                  <c:v>KM</c:v>
                </c:pt>
                <c:pt idx="19">
                  <c:v>LR</c:v>
                </c:pt>
                <c:pt idx="20">
                  <c:v>LS</c:v>
                </c:pt>
                <c:pt idx="21">
                  <c:v>LY</c:v>
                </c:pt>
                <c:pt idx="22">
                  <c:v>MA</c:v>
                </c:pt>
                <c:pt idx="23">
                  <c:v>MG</c:v>
                </c:pt>
                <c:pt idx="24">
                  <c:v>ML</c:v>
                </c:pt>
                <c:pt idx="25">
                  <c:v>MW</c:v>
                </c:pt>
                <c:pt idx="26">
                  <c:v>NA</c:v>
                </c:pt>
                <c:pt idx="27">
                  <c:v>NE</c:v>
                </c:pt>
                <c:pt idx="28">
                  <c:v>NG</c:v>
                </c:pt>
                <c:pt idx="29">
                  <c:v>SD</c:v>
                </c:pt>
                <c:pt idx="30">
                  <c:v>SL</c:v>
                </c:pt>
                <c:pt idx="31">
                  <c:v>SN</c:v>
                </c:pt>
                <c:pt idx="32">
                  <c:v>SO</c:v>
                </c:pt>
                <c:pt idx="33">
                  <c:v>SZ</c:v>
                </c:pt>
                <c:pt idx="34">
                  <c:v>TD</c:v>
                </c:pt>
                <c:pt idx="35">
                  <c:v>TG</c:v>
                </c:pt>
                <c:pt idx="36">
                  <c:v>TN </c:v>
                </c:pt>
                <c:pt idx="37">
                  <c:v>TZ</c:v>
                </c:pt>
                <c:pt idx="38">
                  <c:v>UG</c:v>
                </c:pt>
                <c:pt idx="39">
                  <c:v>ZA</c:v>
                </c:pt>
                <c:pt idx="40">
                  <c:v>ZM</c:v>
                </c:pt>
                <c:pt idx="41">
                  <c:v>ZW</c:v>
                </c:pt>
              </c:strCache>
            </c:strRef>
          </c:cat>
          <c:val>
            <c:numRef>
              <c:f>ENGLISH!$C$76:$AR$76</c:f>
              <c:numCache>
                <c:formatCode>0%</c:formatCode>
                <c:ptCount val="42"/>
                <c:pt idx="0">
                  <c:v>2.834467120181406E-2</c:v>
                </c:pt>
                <c:pt idx="1">
                  <c:v>1.7006802721088437E-2</c:v>
                </c:pt>
                <c:pt idx="2">
                  <c:v>4.5351473922902496E-3</c:v>
                </c:pt>
                <c:pt idx="3">
                  <c:v>1.8140589569160998E-2</c:v>
                </c:pt>
                <c:pt idx="4">
                  <c:v>1.2471655328798186E-2</c:v>
                </c:pt>
                <c:pt idx="5">
                  <c:v>1.1337868480725623E-2</c:v>
                </c:pt>
                <c:pt idx="6">
                  <c:v>2.4943310657596373E-2</c:v>
                </c:pt>
                <c:pt idx="7">
                  <c:v>1.3605442176870748E-2</c:v>
                </c:pt>
                <c:pt idx="8">
                  <c:v>1.3605442176870748E-2</c:v>
                </c:pt>
                <c:pt idx="9">
                  <c:v>1.7006802721088437E-2</c:v>
                </c:pt>
                <c:pt idx="10">
                  <c:v>5.6689342403628117E-3</c:v>
                </c:pt>
                <c:pt idx="11">
                  <c:v>1.1337868480725623E-2</c:v>
                </c:pt>
                <c:pt idx="12">
                  <c:v>1.8140589569160998E-2</c:v>
                </c:pt>
                <c:pt idx="13">
                  <c:v>9.0702947845804991E-3</c:v>
                </c:pt>
                <c:pt idx="14">
                  <c:v>4.5351473922902496E-3</c:v>
                </c:pt>
                <c:pt idx="15">
                  <c:v>2.3809523809523808E-2</c:v>
                </c:pt>
                <c:pt idx="16">
                  <c:v>2.834467120181406E-2</c:v>
                </c:pt>
                <c:pt idx="17">
                  <c:v>1.927437641723356E-2</c:v>
                </c:pt>
                <c:pt idx="18">
                  <c:v>5.6689342403628117E-3</c:v>
                </c:pt>
                <c:pt idx="19">
                  <c:v>6.8027210884353739E-3</c:v>
                </c:pt>
                <c:pt idx="20">
                  <c:v>2.2675736961451248E-3</c:v>
                </c:pt>
                <c:pt idx="21">
                  <c:v>3.0612244897959183E-2</c:v>
                </c:pt>
                <c:pt idx="22">
                  <c:v>4.5351473922902496E-3</c:v>
                </c:pt>
                <c:pt idx="23">
                  <c:v>1.7006802721088437E-2</c:v>
                </c:pt>
                <c:pt idx="24">
                  <c:v>3.4013605442176869E-3</c:v>
                </c:pt>
                <c:pt idx="25">
                  <c:v>1.4739229024943311E-2</c:v>
                </c:pt>
                <c:pt idx="26">
                  <c:v>1.3605442176870748E-2</c:v>
                </c:pt>
                <c:pt idx="27">
                  <c:v>1.8140589569160998E-2</c:v>
                </c:pt>
                <c:pt idx="28">
                  <c:v>3.1746031746031744E-2</c:v>
                </c:pt>
                <c:pt idx="29">
                  <c:v>3.4013605442176869E-3</c:v>
                </c:pt>
                <c:pt idx="30">
                  <c:v>1.3605442176870748E-2</c:v>
                </c:pt>
                <c:pt idx="31">
                  <c:v>1.8140589569160998E-2</c:v>
                </c:pt>
                <c:pt idx="32">
                  <c:v>2.0408163265306121E-2</c:v>
                </c:pt>
                <c:pt idx="33">
                  <c:v>1.2471655328798186E-2</c:v>
                </c:pt>
                <c:pt idx="34">
                  <c:v>1.2471655328798186E-2</c:v>
                </c:pt>
                <c:pt idx="35">
                  <c:v>5.6689342403628117E-3</c:v>
                </c:pt>
                <c:pt idx="36">
                  <c:v>1.020408163265306E-2</c:v>
                </c:pt>
                <c:pt idx="37">
                  <c:v>3.4013605442176869E-3</c:v>
                </c:pt>
                <c:pt idx="38">
                  <c:v>6.8027210884353739E-3</c:v>
                </c:pt>
                <c:pt idx="39">
                  <c:v>1.3605442176870748E-2</c:v>
                </c:pt>
                <c:pt idx="40">
                  <c:v>1.4739229024943311E-2</c:v>
                </c:pt>
                <c:pt idx="41">
                  <c:v>1.3605442176870748E-2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B8-402E-B74F-BEF3C27118E9}"/>
            </c:ext>
          </c:extLst>
        </c:ser>
        <c:ser>
          <c:idx val="2"/>
          <c:order val="2"/>
          <c:tx>
            <c:strRef>
              <c:f>ENGLISH!$B$77</c:f>
              <c:strCache>
                <c:ptCount val="1"/>
                <c:pt idx="0">
                  <c:v>Not Implemented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ENGLISH!$C$74:$AR$74</c:f>
              <c:strCache>
                <c:ptCount val="42"/>
                <c:pt idx="0">
                  <c:v>AO</c:v>
                </c:pt>
                <c:pt idx="1">
                  <c:v>BF</c:v>
                </c:pt>
                <c:pt idx="2">
                  <c:v>BI</c:v>
                </c:pt>
                <c:pt idx="3">
                  <c:v>BJ</c:v>
                </c:pt>
                <c:pt idx="4">
                  <c:v>BW</c:v>
                </c:pt>
                <c:pt idx="5">
                  <c:v>CD</c:v>
                </c:pt>
                <c:pt idx="6">
                  <c:v>CG</c:v>
                </c:pt>
                <c:pt idx="7">
                  <c:v>CI</c:v>
                </c:pt>
                <c:pt idx="8">
                  <c:v>CM</c:v>
                </c:pt>
                <c:pt idx="9">
                  <c:v>DZ</c:v>
                </c:pt>
                <c:pt idx="10">
                  <c:v>EG</c:v>
                </c:pt>
                <c:pt idx="11">
                  <c:v>ET</c:v>
                </c:pt>
                <c:pt idx="12">
                  <c:v>GA</c:v>
                </c:pt>
                <c:pt idx="13">
                  <c:v>GH</c:v>
                </c:pt>
                <c:pt idx="14">
                  <c:v>GM</c:v>
                </c:pt>
                <c:pt idx="15">
                  <c:v>GN</c:v>
                </c:pt>
                <c:pt idx="16">
                  <c:v>GQ</c:v>
                </c:pt>
                <c:pt idx="17">
                  <c:v>KE</c:v>
                </c:pt>
                <c:pt idx="18">
                  <c:v>KM</c:v>
                </c:pt>
                <c:pt idx="19">
                  <c:v>LR</c:v>
                </c:pt>
                <c:pt idx="20">
                  <c:v>LS</c:v>
                </c:pt>
                <c:pt idx="21">
                  <c:v>LY</c:v>
                </c:pt>
                <c:pt idx="22">
                  <c:v>MA</c:v>
                </c:pt>
                <c:pt idx="23">
                  <c:v>MG</c:v>
                </c:pt>
                <c:pt idx="24">
                  <c:v>ML</c:v>
                </c:pt>
                <c:pt idx="25">
                  <c:v>MW</c:v>
                </c:pt>
                <c:pt idx="26">
                  <c:v>NA</c:v>
                </c:pt>
                <c:pt idx="27">
                  <c:v>NE</c:v>
                </c:pt>
                <c:pt idx="28">
                  <c:v>NG</c:v>
                </c:pt>
                <c:pt idx="29">
                  <c:v>SD</c:v>
                </c:pt>
                <c:pt idx="30">
                  <c:v>SL</c:v>
                </c:pt>
                <c:pt idx="31">
                  <c:v>SN</c:v>
                </c:pt>
                <c:pt idx="32">
                  <c:v>SO</c:v>
                </c:pt>
                <c:pt idx="33">
                  <c:v>SZ</c:v>
                </c:pt>
                <c:pt idx="34">
                  <c:v>TD</c:v>
                </c:pt>
                <c:pt idx="35">
                  <c:v>TG</c:v>
                </c:pt>
                <c:pt idx="36">
                  <c:v>TN </c:v>
                </c:pt>
                <c:pt idx="37">
                  <c:v>TZ</c:v>
                </c:pt>
                <c:pt idx="38">
                  <c:v>UG</c:v>
                </c:pt>
                <c:pt idx="39">
                  <c:v>ZA</c:v>
                </c:pt>
                <c:pt idx="40">
                  <c:v>ZM</c:v>
                </c:pt>
                <c:pt idx="41">
                  <c:v>ZW</c:v>
                </c:pt>
              </c:strCache>
            </c:strRef>
          </c:cat>
          <c:val>
            <c:numRef>
              <c:f>ENGLISH!$C$77:$AR$77</c:f>
              <c:numCache>
                <c:formatCode>0%</c:formatCode>
                <c:ptCount val="42"/>
                <c:pt idx="0">
                  <c:v>1.4739229024943311E-2</c:v>
                </c:pt>
                <c:pt idx="1">
                  <c:v>1.2471655328798186E-2</c:v>
                </c:pt>
                <c:pt idx="2">
                  <c:v>3.7414965986394558E-2</c:v>
                </c:pt>
                <c:pt idx="3">
                  <c:v>1.927437641723356E-2</c:v>
                </c:pt>
                <c:pt idx="4">
                  <c:v>7.9365079365079361E-3</c:v>
                </c:pt>
                <c:pt idx="5">
                  <c:v>3.4013605442176874E-2</c:v>
                </c:pt>
                <c:pt idx="6">
                  <c:v>1.3605442176870748E-2</c:v>
                </c:pt>
                <c:pt idx="7">
                  <c:v>1.3605442176870748E-2</c:v>
                </c:pt>
                <c:pt idx="8">
                  <c:v>2.6077097505668934E-2</c:v>
                </c:pt>
                <c:pt idx="9">
                  <c:v>1.7006802721088437E-2</c:v>
                </c:pt>
                <c:pt idx="10">
                  <c:v>1.2471655328798186E-2</c:v>
                </c:pt>
                <c:pt idx="11">
                  <c:v>2.834467120181406E-2</c:v>
                </c:pt>
                <c:pt idx="12">
                  <c:v>3.0612244897959183E-2</c:v>
                </c:pt>
                <c:pt idx="13">
                  <c:v>2.2675736961451247E-2</c:v>
                </c:pt>
                <c:pt idx="14">
                  <c:v>3.5147392290249435E-2</c:v>
                </c:pt>
                <c:pt idx="15">
                  <c:v>1.1337868480725623E-2</c:v>
                </c:pt>
                <c:pt idx="16">
                  <c:v>1.7006802721088437E-2</c:v>
                </c:pt>
                <c:pt idx="17">
                  <c:v>1.1337868480725623E-2</c:v>
                </c:pt>
                <c:pt idx="18">
                  <c:v>3.7414965986394558E-2</c:v>
                </c:pt>
                <c:pt idx="19">
                  <c:v>3.6281179138321996E-2</c:v>
                </c:pt>
                <c:pt idx="20">
                  <c:v>3.5147392290249435E-2</c:v>
                </c:pt>
                <c:pt idx="21">
                  <c:v>1.7006802721088437E-2</c:v>
                </c:pt>
                <c:pt idx="22">
                  <c:v>1.2471655328798186E-2</c:v>
                </c:pt>
                <c:pt idx="23">
                  <c:v>1.8140589569160998E-2</c:v>
                </c:pt>
                <c:pt idx="24">
                  <c:v>3.4013605442176874E-2</c:v>
                </c:pt>
                <c:pt idx="25">
                  <c:v>2.7210884353741496E-2</c:v>
                </c:pt>
                <c:pt idx="26">
                  <c:v>2.3809523809523808E-2</c:v>
                </c:pt>
                <c:pt idx="27">
                  <c:v>7.9365079365079361E-3</c:v>
                </c:pt>
                <c:pt idx="28">
                  <c:v>1.1337868480725623E-2</c:v>
                </c:pt>
                <c:pt idx="29">
                  <c:v>5.4421768707482991E-2</c:v>
                </c:pt>
                <c:pt idx="30">
                  <c:v>2.7210884353741496E-2</c:v>
                </c:pt>
                <c:pt idx="31">
                  <c:v>2.0408163265306121E-2</c:v>
                </c:pt>
                <c:pt idx="32">
                  <c:v>2.1541950113378686E-2</c:v>
                </c:pt>
                <c:pt idx="33">
                  <c:v>2.4943310657596373E-2</c:v>
                </c:pt>
                <c:pt idx="34">
                  <c:v>4.4217687074829932E-2</c:v>
                </c:pt>
                <c:pt idx="35">
                  <c:v>1.4739229024943311E-2</c:v>
                </c:pt>
                <c:pt idx="36">
                  <c:v>9.0702947845804991E-3</c:v>
                </c:pt>
                <c:pt idx="37">
                  <c:v>3.4013605442176869E-3</c:v>
                </c:pt>
                <c:pt idx="38">
                  <c:v>1.927437641723356E-2</c:v>
                </c:pt>
                <c:pt idx="39">
                  <c:v>1.5873015873015872E-2</c:v>
                </c:pt>
                <c:pt idx="40">
                  <c:v>2.6077097505668934E-2</c:v>
                </c:pt>
                <c:pt idx="41">
                  <c:v>9.0702947845804991E-3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B8-402E-B74F-BEF3C27118E9}"/>
            </c:ext>
          </c:extLst>
        </c:ser>
        <c:ser>
          <c:idx val="3"/>
          <c:order val="3"/>
          <c:tx>
            <c:strRef>
              <c:f>ENGLISH!$B$78</c:f>
              <c:strCache>
                <c:ptCount val="1"/>
                <c:pt idx="0">
                  <c:v>ND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ENGLISH!$C$74:$AR$74</c:f>
              <c:strCache>
                <c:ptCount val="42"/>
                <c:pt idx="0">
                  <c:v>AO</c:v>
                </c:pt>
                <c:pt idx="1">
                  <c:v>BF</c:v>
                </c:pt>
                <c:pt idx="2">
                  <c:v>BI</c:v>
                </c:pt>
                <c:pt idx="3">
                  <c:v>BJ</c:v>
                </c:pt>
                <c:pt idx="4">
                  <c:v>BW</c:v>
                </c:pt>
                <c:pt idx="5">
                  <c:v>CD</c:v>
                </c:pt>
                <c:pt idx="6">
                  <c:v>CG</c:v>
                </c:pt>
                <c:pt idx="7">
                  <c:v>CI</c:v>
                </c:pt>
                <c:pt idx="8">
                  <c:v>CM</c:v>
                </c:pt>
                <c:pt idx="9">
                  <c:v>DZ</c:v>
                </c:pt>
                <c:pt idx="10">
                  <c:v>EG</c:v>
                </c:pt>
                <c:pt idx="11">
                  <c:v>ET</c:v>
                </c:pt>
                <c:pt idx="12">
                  <c:v>GA</c:v>
                </c:pt>
                <c:pt idx="13">
                  <c:v>GH</c:v>
                </c:pt>
                <c:pt idx="14">
                  <c:v>GM</c:v>
                </c:pt>
                <c:pt idx="15">
                  <c:v>GN</c:v>
                </c:pt>
                <c:pt idx="16">
                  <c:v>GQ</c:v>
                </c:pt>
                <c:pt idx="17">
                  <c:v>KE</c:v>
                </c:pt>
                <c:pt idx="18">
                  <c:v>KM</c:v>
                </c:pt>
                <c:pt idx="19">
                  <c:v>LR</c:v>
                </c:pt>
                <c:pt idx="20">
                  <c:v>LS</c:v>
                </c:pt>
                <c:pt idx="21">
                  <c:v>LY</c:v>
                </c:pt>
                <c:pt idx="22">
                  <c:v>MA</c:v>
                </c:pt>
                <c:pt idx="23">
                  <c:v>MG</c:v>
                </c:pt>
                <c:pt idx="24">
                  <c:v>ML</c:v>
                </c:pt>
                <c:pt idx="25">
                  <c:v>MW</c:v>
                </c:pt>
                <c:pt idx="26">
                  <c:v>NA</c:v>
                </c:pt>
                <c:pt idx="27">
                  <c:v>NE</c:v>
                </c:pt>
                <c:pt idx="28">
                  <c:v>NG</c:v>
                </c:pt>
                <c:pt idx="29">
                  <c:v>SD</c:v>
                </c:pt>
                <c:pt idx="30">
                  <c:v>SL</c:v>
                </c:pt>
                <c:pt idx="31">
                  <c:v>SN</c:v>
                </c:pt>
                <c:pt idx="32">
                  <c:v>SO</c:v>
                </c:pt>
                <c:pt idx="33">
                  <c:v>SZ</c:v>
                </c:pt>
                <c:pt idx="34">
                  <c:v>TD</c:v>
                </c:pt>
                <c:pt idx="35">
                  <c:v>TG</c:v>
                </c:pt>
                <c:pt idx="36">
                  <c:v>TN </c:v>
                </c:pt>
                <c:pt idx="37">
                  <c:v>TZ</c:v>
                </c:pt>
                <c:pt idx="38">
                  <c:v>UG</c:v>
                </c:pt>
                <c:pt idx="39">
                  <c:v>ZA</c:v>
                </c:pt>
                <c:pt idx="40">
                  <c:v>ZM</c:v>
                </c:pt>
                <c:pt idx="41">
                  <c:v>ZW</c:v>
                </c:pt>
              </c:strCache>
            </c:strRef>
          </c:cat>
          <c:val>
            <c:numRef>
              <c:f>ENGLISH!$C$78:$AR$78</c:f>
              <c:numCache>
                <c:formatCode>0%</c:formatCode>
                <c:ptCount val="42"/>
                <c:pt idx="0">
                  <c:v>0</c:v>
                </c:pt>
                <c:pt idx="1">
                  <c:v>3.4013605442176869E-3</c:v>
                </c:pt>
                <c:pt idx="2">
                  <c:v>1.1337868480725624E-3</c:v>
                </c:pt>
                <c:pt idx="3">
                  <c:v>0</c:v>
                </c:pt>
                <c:pt idx="4">
                  <c:v>2.2675736961451248E-3</c:v>
                </c:pt>
                <c:pt idx="5">
                  <c:v>1.1337868480725624E-3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1.1337868480725624E-3</c:v>
                </c:pt>
                <c:pt idx="11">
                  <c:v>0</c:v>
                </c:pt>
                <c:pt idx="12">
                  <c:v>1.1337868480725624E-3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1.1337868480725624E-3</c:v>
                </c:pt>
                <c:pt idx="20">
                  <c:v>0</c:v>
                </c:pt>
                <c:pt idx="21">
                  <c:v>0</c:v>
                </c:pt>
                <c:pt idx="22">
                  <c:v>2.2675736961451248E-3</c:v>
                </c:pt>
                <c:pt idx="23">
                  <c:v>1.1337868480725624E-3</c:v>
                </c:pt>
                <c:pt idx="24">
                  <c:v>1.1337868480725624E-3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1.1337868480725624E-3</c:v>
                </c:pt>
                <c:pt idx="36">
                  <c:v>0</c:v>
                </c:pt>
                <c:pt idx="37">
                  <c:v>6.8027210884353739E-3</c:v>
                </c:pt>
                <c:pt idx="38">
                  <c:v>0</c:v>
                </c:pt>
                <c:pt idx="39">
                  <c:v>0</c:v>
                </c:pt>
                <c:pt idx="40">
                  <c:v>1.1337868480725624E-3</c:v>
                </c:pt>
                <c:pt idx="41">
                  <c:v>4.5351473922902496E-3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B8-402E-B74F-BEF3C2711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0858720"/>
        <c:axId val="1975799776"/>
      </c:barChart>
      <c:catAx>
        <c:axId val="197085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5799776"/>
        <c:crosses val="autoZero"/>
        <c:auto val="1"/>
        <c:lblAlgn val="ctr"/>
        <c:lblOffset val="100"/>
        <c:noMultiLvlLbl val="0"/>
      </c:catAx>
      <c:valAx>
        <c:axId val="197579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85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implementation on Digitalization by pillar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ENGLISH!$BD$22</c:f>
              <c:strCache>
                <c:ptCount val="1"/>
                <c:pt idx="0">
                  <c:v>Implemented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ENGLISH!$BC$23:$BC$27</c:f>
              <c:strCache>
                <c:ptCount val="5"/>
                <c:pt idx="0">
                  <c:v>Financial and Postal Payment Services</c:v>
                </c:pt>
                <c:pt idx="1">
                  <c:v>Mail Services</c:v>
                </c:pt>
                <c:pt idx="2">
                  <c:v>Supply Chain Intergration</c:v>
                </c:pt>
                <c:pt idx="3">
                  <c:v>Infrastructure and Mobile Applications</c:v>
                </c:pt>
                <c:pt idx="4">
                  <c:v>Support Functions</c:v>
                </c:pt>
              </c:strCache>
            </c:strRef>
          </c:cat>
          <c:val>
            <c:numRef>
              <c:f>ENGLISH!$BD$23:$BD$27</c:f>
              <c:numCache>
                <c:formatCode>0</c:formatCode>
                <c:ptCount val="5"/>
                <c:pt idx="0">
                  <c:v>21.978021978021978</c:v>
                </c:pt>
                <c:pt idx="1">
                  <c:v>81.547619047619065</c:v>
                </c:pt>
                <c:pt idx="2">
                  <c:v>47.789115646258495</c:v>
                </c:pt>
                <c:pt idx="3">
                  <c:v>33.862433862433861</c:v>
                </c:pt>
                <c:pt idx="4">
                  <c:v>20.899470899470899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022-BF55-0510A94B5D61}"/>
            </c:ext>
          </c:extLst>
        </c:ser>
        <c:ser>
          <c:idx val="1"/>
          <c:order val="1"/>
          <c:tx>
            <c:strRef>
              <c:f>ENGLISH!$BE$22</c:f>
              <c:strCache>
                <c:ptCount val="1"/>
                <c:pt idx="0">
                  <c:v>In progess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ENGLISH!$BC$23:$BC$27</c:f>
              <c:strCache>
                <c:ptCount val="5"/>
                <c:pt idx="0">
                  <c:v>Financial and Postal Payment Services</c:v>
                </c:pt>
                <c:pt idx="1">
                  <c:v>Mail Services</c:v>
                </c:pt>
                <c:pt idx="2">
                  <c:v>Supply Chain Intergration</c:v>
                </c:pt>
                <c:pt idx="3">
                  <c:v>Infrastructure and Mobile Applications</c:v>
                </c:pt>
                <c:pt idx="4">
                  <c:v>Support Functions</c:v>
                </c:pt>
              </c:strCache>
            </c:strRef>
          </c:cat>
          <c:val>
            <c:numRef>
              <c:f>ENGLISH!$BE$23:$BE$27</c:f>
              <c:numCache>
                <c:formatCode>0</c:formatCode>
                <c:ptCount val="5"/>
                <c:pt idx="0">
                  <c:v>15.201465201465199</c:v>
                </c:pt>
                <c:pt idx="1">
                  <c:v>8.0357142857142865</c:v>
                </c:pt>
                <c:pt idx="2">
                  <c:v>20.918367346938769</c:v>
                </c:pt>
                <c:pt idx="3">
                  <c:v>38.888888888888886</c:v>
                </c:pt>
                <c:pt idx="4">
                  <c:v>34.391534391534393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022-BF55-0510A94B5D61}"/>
            </c:ext>
          </c:extLst>
        </c:ser>
        <c:ser>
          <c:idx val="2"/>
          <c:order val="2"/>
          <c:tx>
            <c:strRef>
              <c:f>ENGLISH!$BF$22</c:f>
              <c:strCache>
                <c:ptCount val="1"/>
                <c:pt idx="0">
                  <c:v>Not Implemented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00B05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ENGLISH!$BC$23:$BC$27</c:f>
              <c:strCache>
                <c:ptCount val="5"/>
                <c:pt idx="0">
                  <c:v>Financial and Postal Payment Services</c:v>
                </c:pt>
                <c:pt idx="1">
                  <c:v>Mail Services</c:v>
                </c:pt>
                <c:pt idx="2">
                  <c:v>Supply Chain Intergration</c:v>
                </c:pt>
                <c:pt idx="3">
                  <c:v>Infrastructure and Mobile Applications</c:v>
                </c:pt>
                <c:pt idx="4">
                  <c:v>Support Functions</c:v>
                </c:pt>
              </c:strCache>
            </c:strRef>
          </c:cat>
          <c:val>
            <c:numRef>
              <c:f>ENGLISH!$BF$23:$BF$27</c:f>
              <c:numCache>
                <c:formatCode>0</c:formatCode>
                <c:ptCount val="5"/>
                <c:pt idx="0">
                  <c:v>60.62271062271062</c:v>
                </c:pt>
                <c:pt idx="1">
                  <c:v>10.112126245847175</c:v>
                </c:pt>
                <c:pt idx="2">
                  <c:v>29.931972789115648</c:v>
                </c:pt>
                <c:pt idx="3">
                  <c:v>26.19047619047619</c:v>
                </c:pt>
                <c:pt idx="4">
                  <c:v>44.444444444444443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022-BF55-0510A94B5D61}"/>
            </c:ext>
          </c:extLst>
        </c:ser>
        <c:ser>
          <c:idx val="3"/>
          <c:order val="3"/>
          <c:tx>
            <c:strRef>
              <c:f>ENGLISH!$BG$22</c:f>
              <c:strCache>
                <c:ptCount val="1"/>
                <c:pt idx="0">
                  <c:v>ND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ENGLISH!$BC$23:$BC$27</c:f>
              <c:strCache>
                <c:ptCount val="5"/>
                <c:pt idx="0">
                  <c:v>Financial and Postal Payment Services</c:v>
                </c:pt>
                <c:pt idx="1">
                  <c:v>Mail Services</c:v>
                </c:pt>
                <c:pt idx="2">
                  <c:v>Supply Chain Intergration</c:v>
                </c:pt>
                <c:pt idx="3">
                  <c:v>Infrastructure and Mobile Applications</c:v>
                </c:pt>
                <c:pt idx="4">
                  <c:v>Support Functions</c:v>
                </c:pt>
              </c:strCache>
            </c:strRef>
          </c:cat>
          <c:val>
            <c:numRef>
              <c:f>ENGLISH!$BG$23:$BG$27</c:f>
              <c:numCache>
                <c:formatCode>0.0</c:formatCode>
                <c:ptCount val="5"/>
                <c:pt idx="0" formatCode="0">
                  <c:v>2.1978021978021975</c:v>
                </c:pt>
                <c:pt idx="1">
                  <c:v>0.29761904761904762</c:v>
                </c:pt>
                <c:pt idx="2" formatCode="0">
                  <c:v>1.3605442176870748</c:v>
                </c:pt>
                <c:pt idx="3" formatCode="0">
                  <c:v>1.0582010582010581</c:v>
                </c:pt>
                <c:pt idx="4">
                  <c:v>0.26455026455026454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022-BF55-0510A94B5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27825359"/>
        <c:axId val="627828239"/>
      </c:barChart>
      <c:catAx>
        <c:axId val="6278253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828239"/>
        <c:crosses val="autoZero"/>
        <c:auto val="1"/>
        <c:lblAlgn val="ctr"/>
        <c:lblOffset val="100"/>
        <c:noMultiLvlLbl val="0"/>
      </c:catAx>
      <c:valAx>
        <c:axId val="627828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825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95249</xdr:colOff>
      <xdr:row>64</xdr:row>
      <xdr:rowOff>128587</xdr:rowOff>
    </xdr:from>
    <xdr:to>
      <xdr:col>65</xdr:col>
      <xdr:colOff>200024</xdr:colOff>
      <xdr:row>79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532741-B486-A6E4-50A3-B5735511FF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53</xdr:col>
      <xdr:colOff>47625</xdr:colOff>
      <xdr:row>4</xdr:row>
      <xdr:rowOff>147637</xdr:rowOff>
    </xdr:from>
    <xdr:to>
      <xdr:col>62</xdr:col>
      <xdr:colOff>257175</xdr:colOff>
      <xdr:row>19</xdr:row>
      <xdr:rowOff>138112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DCB98A4-9261-85AF-6F35-C540DCDEA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C1466-5A6B-4FE4-BE1D-97948818669D}">
  <sheetPr codeName="Feuil2"/>
  <dimension ref="A1:BG86"/>
  <sheetViews>
    <sheetView workbookViewId="0">
      <selection activeCell="BD3" sqref="BD3"/>
    </sheetView>
  </sheetViews>
  <sheetFormatPr defaultColWidth="8.85546875" defaultRowHeight="15" x14ac:dyDescent="0.25"/>
  <cols>
    <col min="1" max="1" width="5" style="31" customWidth="1"/>
    <col min="2" max="2" width="41.85546875" style="31" customWidth="1"/>
    <col min="3" max="3" width="3.28515625" customWidth="1"/>
    <col min="4" max="4" width="3" customWidth="1"/>
    <col min="5" max="6" width="3.28515625" customWidth="1"/>
    <col min="7" max="7" width="3.140625" customWidth="1"/>
    <col min="8" max="9" width="3" customWidth="1"/>
    <col min="10" max="10" width="3.42578125" customWidth="1"/>
    <col min="11" max="12" width="2.85546875" customWidth="1"/>
    <col min="13" max="13" width="3.28515625" customWidth="1"/>
    <col min="14" max="15" width="3.42578125" customWidth="1"/>
    <col min="16" max="17" width="3" customWidth="1"/>
    <col min="18" max="19" width="3.5703125" customWidth="1"/>
    <col min="20" max="24" width="3" customWidth="1"/>
    <col min="25" max="26" width="3.42578125" customWidth="1"/>
    <col min="27" max="27" width="3.85546875" customWidth="1"/>
    <col min="28" max="28" width="3.28515625" customWidth="1"/>
    <col min="29" max="30" width="2.7109375" customWidth="1"/>
    <col min="31" max="31" width="3.7109375" customWidth="1"/>
    <col min="32" max="32" width="2.7109375" customWidth="1"/>
    <col min="33" max="33" width="3.42578125" customWidth="1"/>
    <col min="34" max="35" width="2.7109375" customWidth="1"/>
    <col min="36" max="36" width="3" customWidth="1"/>
    <col min="37" max="37" width="3.140625" customWidth="1"/>
    <col min="38" max="39" width="2.85546875" customWidth="1"/>
    <col min="40" max="40" width="2.7109375" customWidth="1"/>
    <col min="41" max="41" width="3" customWidth="1"/>
    <col min="42" max="42" width="3.140625" customWidth="1"/>
    <col min="43" max="43" width="2.85546875" customWidth="1"/>
    <col min="44" max="44" width="3.42578125" customWidth="1"/>
    <col min="45" max="45" width="4.42578125" style="17" customWidth="1"/>
    <col min="46" max="46" width="4" style="17" customWidth="1"/>
    <col min="47" max="47" width="2.85546875" style="17" customWidth="1"/>
    <col min="48" max="48" width="3.85546875" style="17" customWidth="1"/>
    <col min="49" max="49" width="2.85546875" customWidth="1"/>
    <col min="50" max="50" width="3" customWidth="1"/>
    <col min="51" max="51" width="3.28515625" customWidth="1"/>
    <col min="52" max="52" width="3.140625" customWidth="1"/>
    <col min="53" max="53" width="3.5703125" customWidth="1"/>
  </cols>
  <sheetData>
    <row r="1" spans="1:53" x14ac:dyDescent="0.25">
      <c r="M1" s="1"/>
      <c r="AJ1" s="1" t="s">
        <v>187</v>
      </c>
      <c r="AK1" s="1"/>
      <c r="AL1" s="1"/>
      <c r="AM1" s="1"/>
      <c r="AN1" s="1"/>
      <c r="AO1" s="1"/>
      <c r="AP1" s="1"/>
      <c r="AQ1" s="1"/>
    </row>
    <row r="2" spans="1:53" x14ac:dyDescent="0.25">
      <c r="A2" s="2" t="s">
        <v>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ht="6.75" customHeight="1" thickBot="1" x14ac:dyDescent="0.3">
      <c r="D3" s="1"/>
      <c r="E3" s="1"/>
      <c r="F3" s="1"/>
      <c r="H3" s="1"/>
      <c r="I3" s="1"/>
      <c r="J3" s="1"/>
      <c r="K3" s="1"/>
      <c r="L3" s="1"/>
      <c r="M3" s="1"/>
      <c r="N3" s="1"/>
      <c r="O3" s="1"/>
      <c r="P3" s="1"/>
      <c r="Q3" s="1"/>
      <c r="U3" s="1"/>
    </row>
    <row r="4" spans="1:53" ht="14.25" customHeight="1" thickBot="1" x14ac:dyDescent="0.3">
      <c r="A4" s="32" t="s">
        <v>21</v>
      </c>
      <c r="B4" s="32" t="s">
        <v>0</v>
      </c>
      <c r="C4" s="18" t="s">
        <v>78</v>
      </c>
      <c r="D4" s="19" t="s">
        <v>2</v>
      </c>
      <c r="E4" s="19" t="s">
        <v>3</v>
      </c>
      <c r="F4" s="115" t="s">
        <v>166</v>
      </c>
      <c r="G4" s="19" t="s">
        <v>1</v>
      </c>
      <c r="H4" s="19" t="s">
        <v>4</v>
      </c>
      <c r="I4" s="115" t="s">
        <v>176</v>
      </c>
      <c r="J4" s="53" t="s">
        <v>102</v>
      </c>
      <c r="K4" s="53" t="s">
        <v>101</v>
      </c>
      <c r="L4" s="115" t="s">
        <v>168</v>
      </c>
      <c r="M4" s="19" t="s">
        <v>79</v>
      </c>
      <c r="N4" s="20" t="s">
        <v>80</v>
      </c>
      <c r="O4" s="115" t="s">
        <v>172</v>
      </c>
      <c r="P4" s="20" t="s">
        <v>6</v>
      </c>
      <c r="Q4" s="115" t="s">
        <v>174</v>
      </c>
      <c r="R4" s="19" t="s">
        <v>88</v>
      </c>
      <c r="S4" s="115" t="s">
        <v>177</v>
      </c>
      <c r="T4" s="19" t="s">
        <v>7</v>
      </c>
      <c r="U4" s="19" t="s">
        <v>85</v>
      </c>
      <c r="V4" s="53" t="s">
        <v>103</v>
      </c>
      <c r="W4" s="19" t="s">
        <v>81</v>
      </c>
      <c r="X4" s="115" t="s">
        <v>175</v>
      </c>
      <c r="Y4" s="19" t="s">
        <v>89</v>
      </c>
      <c r="Z4" s="19" t="s">
        <v>91</v>
      </c>
      <c r="AA4" s="19" t="s">
        <v>9</v>
      </c>
      <c r="AB4" s="19" t="s">
        <v>8</v>
      </c>
      <c r="AC4" s="19" t="s">
        <v>20</v>
      </c>
      <c r="AD4" s="53" t="s">
        <v>105</v>
      </c>
      <c r="AE4" s="19" t="s">
        <v>10</v>
      </c>
      <c r="AF4" s="115" t="s">
        <v>169</v>
      </c>
      <c r="AG4" s="19" t="s">
        <v>82</v>
      </c>
      <c r="AH4" s="19" t="s">
        <v>11</v>
      </c>
      <c r="AI4" s="115" t="s">
        <v>178</v>
      </c>
      <c r="AJ4" s="19" t="s">
        <v>5</v>
      </c>
      <c r="AK4" s="64" t="s">
        <v>167</v>
      </c>
      <c r="AL4" s="115" t="s">
        <v>104</v>
      </c>
      <c r="AM4" s="20" t="s">
        <v>99</v>
      </c>
      <c r="AN4" s="19" t="s">
        <v>12</v>
      </c>
      <c r="AO4" s="20" t="s">
        <v>13</v>
      </c>
      <c r="AP4" s="19" t="s">
        <v>83</v>
      </c>
      <c r="AQ4" s="19" t="s">
        <v>14</v>
      </c>
      <c r="AR4" s="21" t="s">
        <v>15</v>
      </c>
      <c r="AS4" s="24"/>
      <c r="AT4" s="25"/>
      <c r="AU4" s="26"/>
      <c r="AV4" s="39"/>
      <c r="AW4" s="68" t="s">
        <v>93</v>
      </c>
      <c r="AX4" s="69" t="s">
        <v>92</v>
      </c>
      <c r="AY4" s="70" t="s">
        <v>94</v>
      </c>
      <c r="AZ4" s="71" t="s">
        <v>95</v>
      </c>
    </row>
    <row r="5" spans="1:53" s="38" customFormat="1" ht="12" customHeight="1" thickBot="1" x14ac:dyDescent="0.25">
      <c r="A5" s="35"/>
      <c r="B5" s="35"/>
      <c r="C5" s="116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0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0"/>
      <c r="AJ5" s="111"/>
      <c r="AK5" s="111"/>
      <c r="AL5" s="111"/>
      <c r="AM5" s="111"/>
      <c r="AN5" s="111"/>
      <c r="AO5" s="111"/>
      <c r="AP5" s="111"/>
      <c r="AQ5" s="111"/>
      <c r="AR5" s="117"/>
      <c r="AS5" s="57" t="s">
        <v>90</v>
      </c>
      <c r="AT5" s="37" t="s">
        <v>90</v>
      </c>
      <c r="AU5" s="36" t="s">
        <v>90</v>
      </c>
      <c r="AV5" s="36" t="s">
        <v>90</v>
      </c>
    </row>
    <row r="6" spans="1:53" x14ac:dyDescent="0.25">
      <c r="A6" s="145" t="s">
        <v>84</v>
      </c>
      <c r="B6" s="54" t="s">
        <v>22</v>
      </c>
      <c r="C6" s="58">
        <v>3</v>
      </c>
      <c r="D6" s="58">
        <v>3</v>
      </c>
      <c r="E6" s="58">
        <v>3</v>
      </c>
      <c r="F6" s="58">
        <v>3</v>
      </c>
      <c r="G6" s="59">
        <v>1</v>
      </c>
      <c r="H6" s="58">
        <v>3</v>
      </c>
      <c r="I6" s="30">
        <v>2</v>
      </c>
      <c r="J6" s="58">
        <v>3</v>
      </c>
      <c r="K6" s="59">
        <v>1</v>
      </c>
      <c r="L6" s="58">
        <v>3</v>
      </c>
      <c r="M6" s="58">
        <v>3</v>
      </c>
      <c r="N6" s="58">
        <v>3</v>
      </c>
      <c r="O6" s="58">
        <v>3</v>
      </c>
      <c r="P6" s="58">
        <v>3</v>
      </c>
      <c r="Q6" s="58">
        <v>3</v>
      </c>
      <c r="R6" s="60">
        <v>2</v>
      </c>
      <c r="S6" s="14">
        <v>3</v>
      </c>
      <c r="T6" s="58">
        <v>3</v>
      </c>
      <c r="U6" s="59">
        <v>1</v>
      </c>
      <c r="V6" s="59">
        <v>1</v>
      </c>
      <c r="W6" s="59">
        <v>1</v>
      </c>
      <c r="X6" s="58">
        <v>3</v>
      </c>
      <c r="Y6" s="58">
        <v>3</v>
      </c>
      <c r="Z6" s="58">
        <v>3</v>
      </c>
      <c r="AA6" s="58">
        <v>3</v>
      </c>
      <c r="AB6" s="58">
        <v>3</v>
      </c>
      <c r="AC6" s="58">
        <v>3</v>
      </c>
      <c r="AD6" s="58">
        <v>3</v>
      </c>
      <c r="AE6" s="59">
        <v>1</v>
      </c>
      <c r="AF6" s="14">
        <v>3</v>
      </c>
      <c r="AG6" s="58">
        <v>3</v>
      </c>
      <c r="AH6" s="59">
        <v>1</v>
      </c>
      <c r="AI6" s="30">
        <v>2</v>
      </c>
      <c r="AJ6" s="58">
        <v>3</v>
      </c>
      <c r="AK6" s="13">
        <v>3</v>
      </c>
      <c r="AL6" s="59">
        <v>1</v>
      </c>
      <c r="AM6" s="58">
        <v>3</v>
      </c>
      <c r="AN6" s="59">
        <v>1</v>
      </c>
      <c r="AO6" s="58">
        <v>3</v>
      </c>
      <c r="AP6" s="58">
        <v>3</v>
      </c>
      <c r="AQ6" s="58">
        <v>3</v>
      </c>
      <c r="AR6" s="61" t="s">
        <v>98</v>
      </c>
      <c r="AS6" s="56">
        <f t="shared" ref="AS6:AS18" si="0">COUNTIF(C6:AR6,1)/(COUNTA(C6:AR6))*100</f>
        <v>21.428571428571427</v>
      </c>
      <c r="AT6" s="56">
        <f t="shared" ref="AT6:AT18" si="1">COUNTIF(C6:AR6,2)/(COUNTA(C6:AR6))*100</f>
        <v>7.1428571428571423</v>
      </c>
      <c r="AU6" s="56">
        <f t="shared" ref="AU6:AU18" si="2">COUNTIF(C6:AR6,3)/(COUNTA(C6:AR6))*100</f>
        <v>69.047619047619051</v>
      </c>
      <c r="AV6" s="56">
        <f t="shared" ref="AV6:AV18" si="3">COUNTIF(C6:AU6,"o")/(COUNTA(C6:AR6))*100</f>
        <v>2.3809523809523809</v>
      </c>
      <c r="AW6" s="142">
        <f>SUM(AS6:AS18)*(COUNTA($C$4:$AR$4))/$C$19</f>
        <v>21.978021978021978</v>
      </c>
      <c r="AX6" s="142">
        <f>SUM(AT6:AT18)*(COUNTA($C$4:$AR$4))/$C$19</f>
        <v>15.201465201465199</v>
      </c>
      <c r="AY6" s="142">
        <f>SUM(AU6:AU18)*(COUNTA($C$4:$AR$4))/$C$19</f>
        <v>60.62271062271062</v>
      </c>
      <c r="AZ6" s="142">
        <f>SUM(AV6:AV18)*(COUNTA($C$4:$AR$4))/$C$19</f>
        <v>2.1978021978021975</v>
      </c>
      <c r="BA6" s="150" t="s">
        <v>84</v>
      </c>
    </row>
    <row r="7" spans="1:53" x14ac:dyDescent="0.25">
      <c r="A7" s="146"/>
      <c r="B7" s="54" t="s">
        <v>23</v>
      </c>
      <c r="C7" s="14">
        <v>3</v>
      </c>
      <c r="D7" s="15">
        <v>1</v>
      </c>
      <c r="E7" s="22" t="s">
        <v>98</v>
      </c>
      <c r="F7" s="59">
        <v>1</v>
      </c>
      <c r="G7" s="15">
        <v>1</v>
      </c>
      <c r="H7" s="14">
        <v>3</v>
      </c>
      <c r="I7" s="59">
        <v>1</v>
      </c>
      <c r="J7" s="15">
        <v>1</v>
      </c>
      <c r="K7" s="15">
        <v>1</v>
      </c>
      <c r="L7" s="59">
        <v>1</v>
      </c>
      <c r="M7" s="15">
        <v>1</v>
      </c>
      <c r="N7" s="14">
        <v>3</v>
      </c>
      <c r="O7" s="30">
        <v>2</v>
      </c>
      <c r="P7" s="14">
        <v>3</v>
      </c>
      <c r="Q7" s="14">
        <v>3</v>
      </c>
      <c r="R7" s="14">
        <v>3</v>
      </c>
      <c r="S7" s="14">
        <v>3</v>
      </c>
      <c r="T7" s="15">
        <v>1</v>
      </c>
      <c r="U7" s="15">
        <v>1</v>
      </c>
      <c r="V7" s="14">
        <v>3</v>
      </c>
      <c r="W7" s="15">
        <v>1</v>
      </c>
      <c r="X7" s="14">
        <v>3</v>
      </c>
      <c r="Y7" s="15">
        <v>1</v>
      </c>
      <c r="Z7" s="15">
        <v>1</v>
      </c>
      <c r="AA7" s="14">
        <v>3</v>
      </c>
      <c r="AB7" s="15">
        <v>1</v>
      </c>
      <c r="AC7" s="14">
        <v>3</v>
      </c>
      <c r="AD7" s="15">
        <v>1</v>
      </c>
      <c r="AE7" s="15">
        <v>1</v>
      </c>
      <c r="AF7" s="14">
        <v>3</v>
      </c>
      <c r="AG7" s="30">
        <v>2</v>
      </c>
      <c r="AH7" s="15">
        <v>1</v>
      </c>
      <c r="AI7" s="13">
        <v>3</v>
      </c>
      <c r="AJ7" s="15">
        <v>1</v>
      </c>
      <c r="AK7" s="13">
        <v>3</v>
      </c>
      <c r="AL7" s="15">
        <v>1</v>
      </c>
      <c r="AM7" s="15">
        <v>1</v>
      </c>
      <c r="AN7" s="15">
        <v>1</v>
      </c>
      <c r="AO7" s="15">
        <v>1</v>
      </c>
      <c r="AP7" s="15">
        <v>1</v>
      </c>
      <c r="AQ7" s="14">
        <v>3</v>
      </c>
      <c r="AR7" s="15">
        <v>1</v>
      </c>
      <c r="AS7" s="56">
        <f t="shared" si="0"/>
        <v>57.142857142857139</v>
      </c>
      <c r="AT7" s="56">
        <f t="shared" si="1"/>
        <v>4.7619047619047619</v>
      </c>
      <c r="AU7" s="56">
        <f t="shared" si="2"/>
        <v>35.714285714285715</v>
      </c>
      <c r="AV7" s="56">
        <f t="shared" si="3"/>
        <v>2.3809523809523809</v>
      </c>
      <c r="AW7" s="143"/>
      <c r="AX7" s="143"/>
      <c r="AY7" s="143"/>
      <c r="AZ7" s="143"/>
      <c r="BA7" s="151"/>
    </row>
    <row r="8" spans="1:53" x14ac:dyDescent="0.25">
      <c r="A8" s="146"/>
      <c r="B8" s="54" t="s">
        <v>24</v>
      </c>
      <c r="C8" s="14">
        <v>3</v>
      </c>
      <c r="D8" s="22" t="s">
        <v>98</v>
      </c>
      <c r="E8" s="15">
        <v>1</v>
      </c>
      <c r="F8" s="13">
        <v>3</v>
      </c>
      <c r="G8" s="22" t="s">
        <v>98</v>
      </c>
      <c r="H8" s="14">
        <v>3</v>
      </c>
      <c r="I8" s="30">
        <v>2</v>
      </c>
      <c r="J8" s="14">
        <v>3</v>
      </c>
      <c r="K8" s="15">
        <v>1</v>
      </c>
      <c r="L8" s="13">
        <v>3</v>
      </c>
      <c r="M8" s="15">
        <v>1</v>
      </c>
      <c r="N8" s="23">
        <v>3</v>
      </c>
      <c r="O8" s="30">
        <v>2</v>
      </c>
      <c r="P8" s="23">
        <v>3</v>
      </c>
      <c r="Q8" s="23">
        <v>3</v>
      </c>
      <c r="R8" s="30">
        <v>2</v>
      </c>
      <c r="S8" s="14">
        <v>3</v>
      </c>
      <c r="T8" s="15">
        <v>1</v>
      </c>
      <c r="U8" s="14">
        <v>3</v>
      </c>
      <c r="V8" s="14">
        <v>3</v>
      </c>
      <c r="W8" s="14">
        <v>3</v>
      </c>
      <c r="X8" s="23">
        <v>3</v>
      </c>
      <c r="Y8" s="14">
        <v>3</v>
      </c>
      <c r="Z8" s="15">
        <v>1</v>
      </c>
      <c r="AA8" s="14">
        <v>3</v>
      </c>
      <c r="AB8" s="14">
        <v>3</v>
      </c>
      <c r="AC8" s="14">
        <v>3</v>
      </c>
      <c r="AD8" s="14">
        <v>3</v>
      </c>
      <c r="AE8" s="15">
        <v>1</v>
      </c>
      <c r="AF8" s="14">
        <v>3</v>
      </c>
      <c r="AG8" s="30">
        <v>2</v>
      </c>
      <c r="AH8" s="14">
        <v>3</v>
      </c>
      <c r="AI8" s="13">
        <v>3</v>
      </c>
      <c r="AJ8" s="23">
        <v>3</v>
      </c>
      <c r="AK8" s="13">
        <v>3</v>
      </c>
      <c r="AL8" s="14">
        <v>3</v>
      </c>
      <c r="AM8" s="47">
        <v>3</v>
      </c>
      <c r="AN8" s="14">
        <v>3</v>
      </c>
      <c r="AO8" s="14">
        <v>3</v>
      </c>
      <c r="AP8" s="15">
        <v>1</v>
      </c>
      <c r="AQ8" s="14">
        <v>3</v>
      </c>
      <c r="AR8" s="15">
        <v>1</v>
      </c>
      <c r="AS8" s="56">
        <f t="shared" si="0"/>
        <v>19.047619047619047</v>
      </c>
      <c r="AT8" s="56">
        <f t="shared" si="1"/>
        <v>9.5238095238095237</v>
      </c>
      <c r="AU8" s="56">
        <f t="shared" si="2"/>
        <v>66.666666666666657</v>
      </c>
      <c r="AV8" s="56">
        <f t="shared" si="3"/>
        <v>4.7619047619047619</v>
      </c>
      <c r="AW8" s="143"/>
      <c r="AX8" s="143"/>
      <c r="AY8" s="143"/>
      <c r="AZ8" s="143"/>
      <c r="BA8" s="151"/>
    </row>
    <row r="9" spans="1:53" x14ac:dyDescent="0.25">
      <c r="A9" s="146"/>
      <c r="B9" s="54" t="s">
        <v>25</v>
      </c>
      <c r="C9" s="14">
        <v>3</v>
      </c>
      <c r="D9" s="22" t="s">
        <v>98</v>
      </c>
      <c r="E9" s="14">
        <v>3</v>
      </c>
      <c r="F9" s="13">
        <v>3</v>
      </c>
      <c r="G9" s="22" t="s">
        <v>98</v>
      </c>
      <c r="H9" s="14">
        <v>3</v>
      </c>
      <c r="I9" s="14">
        <v>3</v>
      </c>
      <c r="J9" s="14">
        <v>3</v>
      </c>
      <c r="K9" s="15">
        <v>1</v>
      </c>
      <c r="L9" s="13">
        <v>3</v>
      </c>
      <c r="M9" s="14">
        <v>3</v>
      </c>
      <c r="N9" s="23">
        <v>3</v>
      </c>
      <c r="O9" s="23">
        <v>3</v>
      </c>
      <c r="P9" s="23">
        <v>3</v>
      </c>
      <c r="Q9" s="23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>
        <v>3</v>
      </c>
      <c r="X9" s="23">
        <v>3</v>
      </c>
      <c r="Y9" s="14">
        <v>3</v>
      </c>
      <c r="Z9" s="14">
        <v>3</v>
      </c>
      <c r="AA9" s="22" t="s">
        <v>98</v>
      </c>
      <c r="AB9" s="14">
        <v>3</v>
      </c>
      <c r="AC9" s="14">
        <v>3</v>
      </c>
      <c r="AD9" s="14">
        <v>3</v>
      </c>
      <c r="AE9" s="30">
        <v>2</v>
      </c>
      <c r="AF9" s="14">
        <v>3</v>
      </c>
      <c r="AG9" s="14">
        <v>3</v>
      </c>
      <c r="AH9" s="14">
        <v>3</v>
      </c>
      <c r="AI9" s="13">
        <v>3</v>
      </c>
      <c r="AJ9" s="23">
        <v>3</v>
      </c>
      <c r="AK9" s="13">
        <v>3</v>
      </c>
      <c r="AL9" s="14">
        <v>3</v>
      </c>
      <c r="AM9" s="46">
        <v>1</v>
      </c>
      <c r="AN9" s="14">
        <v>3</v>
      </c>
      <c r="AO9" s="14">
        <v>3</v>
      </c>
      <c r="AP9" s="14">
        <v>3</v>
      </c>
      <c r="AQ9" s="14">
        <v>3</v>
      </c>
      <c r="AR9" s="14">
        <v>3</v>
      </c>
      <c r="AS9" s="56">
        <f t="shared" si="0"/>
        <v>4.7619047619047619</v>
      </c>
      <c r="AT9" s="56">
        <f t="shared" si="1"/>
        <v>2.3809523809523809</v>
      </c>
      <c r="AU9" s="56">
        <f t="shared" si="2"/>
        <v>85.714285714285708</v>
      </c>
      <c r="AV9" s="56">
        <f t="shared" si="3"/>
        <v>7.1428571428571423</v>
      </c>
      <c r="AW9" s="143"/>
      <c r="AX9" s="143"/>
      <c r="AY9" s="143"/>
      <c r="AZ9" s="143"/>
      <c r="BA9" s="151"/>
    </row>
    <row r="10" spans="1:53" x14ac:dyDescent="0.25">
      <c r="A10" s="146"/>
      <c r="B10" s="54" t="s">
        <v>26</v>
      </c>
      <c r="C10" s="14">
        <v>3</v>
      </c>
      <c r="D10" s="22" t="s">
        <v>98</v>
      </c>
      <c r="E10" s="14">
        <v>3</v>
      </c>
      <c r="F10" s="13">
        <v>3</v>
      </c>
      <c r="G10" s="30">
        <v>2</v>
      </c>
      <c r="H10" s="14">
        <v>3</v>
      </c>
      <c r="I10" s="30">
        <v>2</v>
      </c>
      <c r="J10" s="14">
        <v>3</v>
      </c>
      <c r="K10" s="15">
        <v>1</v>
      </c>
      <c r="L10" s="13">
        <v>3</v>
      </c>
      <c r="M10" s="30">
        <v>2</v>
      </c>
      <c r="N10" s="23">
        <v>3</v>
      </c>
      <c r="O10" s="30">
        <v>2</v>
      </c>
      <c r="P10" s="23">
        <v>3</v>
      </c>
      <c r="Q10" s="23">
        <v>3</v>
      </c>
      <c r="R10" s="14">
        <v>3</v>
      </c>
      <c r="S10" s="14">
        <v>3</v>
      </c>
      <c r="T10" s="14">
        <v>3</v>
      </c>
      <c r="U10" s="14">
        <v>3</v>
      </c>
      <c r="V10" s="14">
        <v>3</v>
      </c>
      <c r="W10" s="15">
        <v>1</v>
      </c>
      <c r="X10" s="23">
        <v>3</v>
      </c>
      <c r="Y10" s="14">
        <v>3</v>
      </c>
      <c r="Z10" s="30">
        <v>2</v>
      </c>
      <c r="AA10" s="14">
        <v>3</v>
      </c>
      <c r="AB10" s="14">
        <v>3</v>
      </c>
      <c r="AC10" s="14">
        <v>3</v>
      </c>
      <c r="AD10" s="14">
        <v>3</v>
      </c>
      <c r="AE10" s="30">
        <v>2</v>
      </c>
      <c r="AF10" s="14">
        <v>3</v>
      </c>
      <c r="AG10" s="15">
        <v>1</v>
      </c>
      <c r="AH10" s="14">
        <v>3</v>
      </c>
      <c r="AI10" s="13">
        <v>3</v>
      </c>
      <c r="AJ10" s="23">
        <v>3</v>
      </c>
      <c r="AK10" s="13">
        <v>3</v>
      </c>
      <c r="AL10" s="15">
        <v>1</v>
      </c>
      <c r="AM10" s="14">
        <v>3</v>
      </c>
      <c r="AN10" s="15">
        <v>1</v>
      </c>
      <c r="AO10" s="14">
        <v>3</v>
      </c>
      <c r="AP10" s="14">
        <v>3</v>
      </c>
      <c r="AQ10" s="14">
        <v>3</v>
      </c>
      <c r="AR10" s="22" t="s">
        <v>98</v>
      </c>
      <c r="AS10" s="56">
        <f t="shared" si="0"/>
        <v>11.904761904761903</v>
      </c>
      <c r="AT10" s="56">
        <f t="shared" si="1"/>
        <v>14.285714285714285</v>
      </c>
      <c r="AU10" s="56">
        <f t="shared" si="2"/>
        <v>69.047619047619051</v>
      </c>
      <c r="AV10" s="56">
        <f t="shared" si="3"/>
        <v>4.7619047619047619</v>
      </c>
      <c r="AW10" s="143"/>
      <c r="AX10" s="143"/>
      <c r="AY10" s="143"/>
      <c r="AZ10" s="143"/>
      <c r="BA10" s="151"/>
    </row>
    <row r="11" spans="1:53" x14ac:dyDescent="0.25">
      <c r="A11" s="146"/>
      <c r="B11" s="54" t="s">
        <v>123</v>
      </c>
      <c r="C11" s="14">
        <v>3</v>
      </c>
      <c r="D11" s="14">
        <v>3</v>
      </c>
      <c r="E11" s="14">
        <v>3</v>
      </c>
      <c r="F11" s="13">
        <v>3</v>
      </c>
      <c r="G11" s="30">
        <v>2</v>
      </c>
      <c r="H11" s="30">
        <v>2</v>
      </c>
      <c r="I11" s="59">
        <v>1</v>
      </c>
      <c r="J11" s="30">
        <v>2</v>
      </c>
      <c r="K11" s="15">
        <v>1</v>
      </c>
      <c r="L11" s="13">
        <v>3</v>
      </c>
      <c r="M11" s="14">
        <v>3</v>
      </c>
      <c r="N11" s="14">
        <v>3</v>
      </c>
      <c r="O11" s="30">
        <v>2</v>
      </c>
      <c r="P11" s="14">
        <v>3</v>
      </c>
      <c r="Q11" s="14">
        <v>3</v>
      </c>
      <c r="R11" s="14">
        <v>3</v>
      </c>
      <c r="S11" s="14">
        <v>3</v>
      </c>
      <c r="T11" s="14">
        <v>3</v>
      </c>
      <c r="U11" s="14">
        <v>3</v>
      </c>
      <c r="V11" s="14">
        <v>3</v>
      </c>
      <c r="W11" s="15">
        <v>1</v>
      </c>
      <c r="X11" s="30">
        <v>2</v>
      </c>
      <c r="Y11" s="15">
        <v>1</v>
      </c>
      <c r="Z11" s="15">
        <v>1</v>
      </c>
      <c r="AA11" s="14">
        <v>3</v>
      </c>
      <c r="AB11" s="14">
        <v>3</v>
      </c>
      <c r="AC11" s="14">
        <v>3</v>
      </c>
      <c r="AD11" s="30">
        <v>2</v>
      </c>
      <c r="AE11" s="15">
        <v>1</v>
      </c>
      <c r="AF11" s="14">
        <v>3</v>
      </c>
      <c r="AG11" s="15">
        <v>1</v>
      </c>
      <c r="AH11" s="14">
        <v>3</v>
      </c>
      <c r="AI11" s="13">
        <v>3</v>
      </c>
      <c r="AJ11" s="15">
        <v>1</v>
      </c>
      <c r="AK11" s="13">
        <v>3</v>
      </c>
      <c r="AL11" s="14">
        <v>3</v>
      </c>
      <c r="AM11" s="15">
        <v>1</v>
      </c>
      <c r="AN11" s="15">
        <v>1</v>
      </c>
      <c r="AO11" s="14">
        <v>3</v>
      </c>
      <c r="AP11" s="15">
        <v>1</v>
      </c>
      <c r="AQ11" s="14">
        <v>3</v>
      </c>
      <c r="AR11" s="30">
        <v>2</v>
      </c>
      <c r="AS11" s="56">
        <f t="shared" si="0"/>
        <v>26.190476190476193</v>
      </c>
      <c r="AT11" s="56">
        <f t="shared" si="1"/>
        <v>16.666666666666664</v>
      </c>
      <c r="AU11" s="56">
        <f t="shared" si="2"/>
        <v>57.142857142857139</v>
      </c>
      <c r="AV11" s="56">
        <f t="shared" si="3"/>
        <v>0</v>
      </c>
      <c r="AW11" s="143"/>
      <c r="AX11" s="143"/>
      <c r="AY11" s="143"/>
      <c r="AZ11" s="143"/>
      <c r="BA11" s="151"/>
    </row>
    <row r="12" spans="1:53" x14ac:dyDescent="0.25">
      <c r="A12" s="146"/>
      <c r="B12" s="54" t="s">
        <v>27</v>
      </c>
      <c r="C12" s="14">
        <v>3</v>
      </c>
      <c r="D12" s="15">
        <v>1</v>
      </c>
      <c r="E12" s="14">
        <v>3</v>
      </c>
      <c r="F12" s="59">
        <v>1</v>
      </c>
      <c r="G12" s="30">
        <v>2</v>
      </c>
      <c r="H12" s="30">
        <v>2</v>
      </c>
      <c r="I12" s="59">
        <v>1</v>
      </c>
      <c r="J12" s="15">
        <v>1</v>
      </c>
      <c r="K12" s="15">
        <v>1</v>
      </c>
      <c r="L12" s="13">
        <v>3</v>
      </c>
      <c r="M12" s="14">
        <v>3</v>
      </c>
      <c r="N12" s="14">
        <v>3</v>
      </c>
      <c r="O12" s="30">
        <v>2</v>
      </c>
      <c r="P12" s="14">
        <v>3</v>
      </c>
      <c r="Q12" s="14">
        <v>3</v>
      </c>
      <c r="R12" s="14">
        <v>3</v>
      </c>
      <c r="S12" s="14">
        <v>3</v>
      </c>
      <c r="T12" s="14">
        <v>3</v>
      </c>
      <c r="U12" s="14">
        <v>3</v>
      </c>
      <c r="V12" s="22" t="s">
        <v>98</v>
      </c>
      <c r="W12" s="14">
        <v>3</v>
      </c>
      <c r="X12" s="23">
        <v>3</v>
      </c>
      <c r="Y12" s="15">
        <v>1</v>
      </c>
      <c r="Z12" s="15">
        <v>1</v>
      </c>
      <c r="AA12" s="14">
        <v>3</v>
      </c>
      <c r="AB12" s="14">
        <v>3</v>
      </c>
      <c r="AC12" s="14">
        <v>3</v>
      </c>
      <c r="AD12" s="15">
        <v>1</v>
      </c>
      <c r="AE12" s="30">
        <v>2</v>
      </c>
      <c r="AF12" s="14">
        <v>3</v>
      </c>
      <c r="AG12" s="14">
        <v>3</v>
      </c>
      <c r="AH12" s="15">
        <v>1</v>
      </c>
      <c r="AI12" s="13">
        <v>3</v>
      </c>
      <c r="AJ12" s="14">
        <v>3</v>
      </c>
      <c r="AK12" s="13">
        <v>3</v>
      </c>
      <c r="AL12" s="15">
        <v>1</v>
      </c>
      <c r="AM12" s="45">
        <v>1</v>
      </c>
      <c r="AN12" s="15">
        <v>1</v>
      </c>
      <c r="AO12" s="15">
        <v>1</v>
      </c>
      <c r="AP12" s="30">
        <v>2</v>
      </c>
      <c r="AQ12" s="14">
        <v>3</v>
      </c>
      <c r="AR12" s="14">
        <v>3</v>
      </c>
      <c r="AS12" s="56">
        <f t="shared" si="0"/>
        <v>30.952380952380953</v>
      </c>
      <c r="AT12" s="56">
        <f t="shared" si="1"/>
        <v>11.904761904761903</v>
      </c>
      <c r="AU12" s="56">
        <f t="shared" si="2"/>
        <v>54.761904761904766</v>
      </c>
      <c r="AV12" s="56">
        <f t="shared" si="3"/>
        <v>2.3809523809523809</v>
      </c>
      <c r="AW12" s="143"/>
      <c r="AX12" s="143"/>
      <c r="AY12" s="143"/>
      <c r="AZ12" s="143"/>
      <c r="BA12" s="151"/>
    </row>
    <row r="13" spans="1:53" x14ac:dyDescent="0.25">
      <c r="A13" s="146"/>
      <c r="B13" s="54" t="s">
        <v>28</v>
      </c>
      <c r="C13" s="14">
        <v>3</v>
      </c>
      <c r="D13" s="14">
        <v>3</v>
      </c>
      <c r="E13" s="14">
        <v>3</v>
      </c>
      <c r="F13" s="58">
        <v>3</v>
      </c>
      <c r="G13" s="30">
        <v>2</v>
      </c>
      <c r="H13" s="30">
        <v>2</v>
      </c>
      <c r="I13" s="58">
        <v>3</v>
      </c>
      <c r="J13" s="14">
        <v>3</v>
      </c>
      <c r="K13" s="15">
        <v>1</v>
      </c>
      <c r="L13" s="13">
        <v>3</v>
      </c>
      <c r="M13" s="14">
        <v>3</v>
      </c>
      <c r="N13" s="14">
        <v>3</v>
      </c>
      <c r="O13" s="30">
        <v>2</v>
      </c>
      <c r="P13" s="14">
        <v>3</v>
      </c>
      <c r="Q13" s="14">
        <v>3</v>
      </c>
      <c r="R13" s="14">
        <v>3</v>
      </c>
      <c r="S13" s="14">
        <v>3</v>
      </c>
      <c r="T13" s="14">
        <v>3</v>
      </c>
      <c r="U13" s="14">
        <v>3</v>
      </c>
      <c r="V13" s="14">
        <v>3</v>
      </c>
      <c r="W13" s="15">
        <v>1</v>
      </c>
      <c r="X13" s="23">
        <v>3</v>
      </c>
      <c r="Y13" s="15">
        <v>1</v>
      </c>
      <c r="Z13" s="15">
        <v>1</v>
      </c>
      <c r="AA13" s="14">
        <v>3</v>
      </c>
      <c r="AB13" s="14">
        <v>3</v>
      </c>
      <c r="AC13" s="14">
        <v>3</v>
      </c>
      <c r="AD13" s="14">
        <v>3</v>
      </c>
      <c r="AE13" s="14">
        <v>3</v>
      </c>
      <c r="AF13" s="14">
        <v>3</v>
      </c>
      <c r="AG13" s="14">
        <v>3</v>
      </c>
      <c r="AH13" s="15">
        <v>1</v>
      </c>
      <c r="AI13" s="13">
        <v>3</v>
      </c>
      <c r="AJ13" s="14">
        <v>3</v>
      </c>
      <c r="AK13" s="13">
        <v>3</v>
      </c>
      <c r="AL13" s="14">
        <v>3</v>
      </c>
      <c r="AM13" s="45">
        <v>1</v>
      </c>
      <c r="AN13" s="15">
        <v>1</v>
      </c>
      <c r="AO13" s="14">
        <v>3</v>
      </c>
      <c r="AP13" s="30">
        <v>2</v>
      </c>
      <c r="AQ13" s="14">
        <v>3</v>
      </c>
      <c r="AR13" s="30">
        <v>2</v>
      </c>
      <c r="AS13" s="56">
        <f t="shared" si="0"/>
        <v>16.666666666666664</v>
      </c>
      <c r="AT13" s="56">
        <f t="shared" si="1"/>
        <v>11.904761904761903</v>
      </c>
      <c r="AU13" s="56">
        <f t="shared" si="2"/>
        <v>71.428571428571431</v>
      </c>
      <c r="AV13" s="56">
        <f t="shared" si="3"/>
        <v>0</v>
      </c>
      <c r="AW13" s="143"/>
      <c r="AX13" s="143"/>
      <c r="AY13" s="143"/>
      <c r="AZ13" s="143"/>
      <c r="BA13" s="151"/>
    </row>
    <row r="14" spans="1:53" x14ac:dyDescent="0.25">
      <c r="A14" s="146"/>
      <c r="B14" s="54" t="s">
        <v>29</v>
      </c>
      <c r="C14" s="14">
        <v>3</v>
      </c>
      <c r="D14" s="14">
        <v>3</v>
      </c>
      <c r="E14" s="14">
        <v>3</v>
      </c>
      <c r="F14" s="58">
        <v>3</v>
      </c>
      <c r="G14" s="15">
        <v>1</v>
      </c>
      <c r="H14" s="30">
        <v>2</v>
      </c>
      <c r="I14" s="58">
        <v>3</v>
      </c>
      <c r="J14" s="52">
        <v>2</v>
      </c>
      <c r="K14" s="52">
        <v>2</v>
      </c>
      <c r="L14" s="13">
        <v>3</v>
      </c>
      <c r="M14" s="14">
        <v>3</v>
      </c>
      <c r="N14" s="14">
        <v>3</v>
      </c>
      <c r="O14" s="30">
        <v>2</v>
      </c>
      <c r="P14" s="14">
        <v>3</v>
      </c>
      <c r="Q14" s="14">
        <v>3</v>
      </c>
      <c r="R14" s="14">
        <v>3</v>
      </c>
      <c r="S14" s="14">
        <v>3</v>
      </c>
      <c r="T14" s="15">
        <v>1</v>
      </c>
      <c r="U14" s="14">
        <v>3</v>
      </c>
      <c r="V14" s="14">
        <v>3</v>
      </c>
      <c r="W14" s="15">
        <v>1</v>
      </c>
      <c r="X14" s="23">
        <v>3</v>
      </c>
      <c r="Y14" s="15">
        <v>1</v>
      </c>
      <c r="Z14" s="15">
        <v>1</v>
      </c>
      <c r="AA14" s="14">
        <v>3</v>
      </c>
      <c r="AB14" s="14">
        <v>3</v>
      </c>
      <c r="AC14" s="14">
        <v>3</v>
      </c>
      <c r="AD14" s="14">
        <v>3</v>
      </c>
      <c r="AE14" s="14">
        <v>3</v>
      </c>
      <c r="AF14" s="14">
        <v>3</v>
      </c>
      <c r="AG14" s="14">
        <v>3</v>
      </c>
      <c r="AH14" s="14">
        <v>3</v>
      </c>
      <c r="AI14" s="30">
        <v>2</v>
      </c>
      <c r="AJ14" s="14">
        <v>3</v>
      </c>
      <c r="AK14" s="13">
        <v>3</v>
      </c>
      <c r="AL14" s="14">
        <v>3</v>
      </c>
      <c r="AM14" s="45">
        <v>1</v>
      </c>
      <c r="AN14" s="15">
        <v>1</v>
      </c>
      <c r="AO14" s="14">
        <v>3</v>
      </c>
      <c r="AP14" s="30">
        <v>2</v>
      </c>
      <c r="AQ14" s="14">
        <v>3</v>
      </c>
      <c r="AR14" s="15">
        <v>1</v>
      </c>
      <c r="AS14" s="56">
        <f t="shared" si="0"/>
        <v>19.047619047619047</v>
      </c>
      <c r="AT14" s="56">
        <f t="shared" si="1"/>
        <v>14.285714285714285</v>
      </c>
      <c r="AU14" s="56">
        <f t="shared" si="2"/>
        <v>66.666666666666657</v>
      </c>
      <c r="AV14" s="56">
        <f t="shared" si="3"/>
        <v>0</v>
      </c>
      <c r="AW14" s="143"/>
      <c r="AX14" s="143"/>
      <c r="AY14" s="143"/>
      <c r="AZ14" s="143"/>
      <c r="BA14" s="151"/>
    </row>
    <row r="15" spans="1:53" x14ac:dyDescent="0.25">
      <c r="A15" s="146"/>
      <c r="B15" s="54" t="s">
        <v>30</v>
      </c>
      <c r="C15" s="14">
        <v>3</v>
      </c>
      <c r="D15" s="30">
        <v>2</v>
      </c>
      <c r="E15" s="14">
        <v>3</v>
      </c>
      <c r="F15" s="30">
        <v>2</v>
      </c>
      <c r="G15" s="15">
        <v>1</v>
      </c>
      <c r="H15" s="30">
        <v>2</v>
      </c>
      <c r="I15" s="30">
        <v>2</v>
      </c>
      <c r="J15" s="14">
        <v>3</v>
      </c>
      <c r="K15" s="14">
        <v>3</v>
      </c>
      <c r="L15" s="59">
        <v>1</v>
      </c>
      <c r="M15" s="14">
        <v>3</v>
      </c>
      <c r="N15" s="14">
        <v>3</v>
      </c>
      <c r="O15" s="14">
        <v>3</v>
      </c>
      <c r="P15" s="14">
        <v>3</v>
      </c>
      <c r="Q15" s="14">
        <v>3</v>
      </c>
      <c r="R15" s="30">
        <v>2</v>
      </c>
      <c r="S15" s="14">
        <v>3</v>
      </c>
      <c r="T15" s="30">
        <v>2</v>
      </c>
      <c r="U15" s="14">
        <v>3</v>
      </c>
      <c r="V15" s="14">
        <v>3</v>
      </c>
      <c r="W15" s="14">
        <v>3</v>
      </c>
      <c r="X15" s="30">
        <v>2</v>
      </c>
      <c r="Y15" s="14">
        <v>3</v>
      </c>
      <c r="Z15" s="30">
        <v>2</v>
      </c>
      <c r="AA15" s="14">
        <v>3</v>
      </c>
      <c r="AB15" s="14">
        <v>3</v>
      </c>
      <c r="AC15" s="14">
        <v>3</v>
      </c>
      <c r="AD15" s="15">
        <v>1</v>
      </c>
      <c r="AE15" s="30">
        <v>2</v>
      </c>
      <c r="AF15" s="14">
        <v>3</v>
      </c>
      <c r="AG15" s="30">
        <v>2</v>
      </c>
      <c r="AH15" s="30">
        <v>2</v>
      </c>
      <c r="AI15" s="59">
        <v>1</v>
      </c>
      <c r="AJ15" s="30">
        <v>2</v>
      </c>
      <c r="AK15" s="13">
        <v>3</v>
      </c>
      <c r="AL15" s="14">
        <v>3</v>
      </c>
      <c r="AM15" s="46">
        <v>1</v>
      </c>
      <c r="AN15" s="14">
        <v>3</v>
      </c>
      <c r="AO15" s="15">
        <v>1</v>
      </c>
      <c r="AP15" s="14">
        <v>3</v>
      </c>
      <c r="AQ15" s="22" t="s">
        <v>98</v>
      </c>
      <c r="AR15" s="15">
        <v>1</v>
      </c>
      <c r="AS15" s="56">
        <f t="shared" si="0"/>
        <v>16.666666666666664</v>
      </c>
      <c r="AT15" s="56">
        <f t="shared" si="1"/>
        <v>28.571428571428569</v>
      </c>
      <c r="AU15" s="56">
        <f t="shared" si="2"/>
        <v>52.380952380952387</v>
      </c>
      <c r="AV15" s="56">
        <f t="shared" si="3"/>
        <v>2.3809523809523809</v>
      </c>
      <c r="AW15" s="143"/>
      <c r="AX15" s="143"/>
      <c r="AY15" s="143"/>
      <c r="AZ15" s="143"/>
      <c r="BA15" s="151"/>
    </row>
    <row r="16" spans="1:53" x14ac:dyDescent="0.25">
      <c r="A16" s="146"/>
      <c r="B16" s="54" t="s">
        <v>31</v>
      </c>
      <c r="C16" s="14">
        <v>3</v>
      </c>
      <c r="D16" s="30">
        <v>2</v>
      </c>
      <c r="E16" s="14">
        <v>3</v>
      </c>
      <c r="F16" s="58">
        <v>3</v>
      </c>
      <c r="G16" s="15">
        <v>1</v>
      </c>
      <c r="H16" s="14">
        <v>3</v>
      </c>
      <c r="I16" s="30">
        <v>2</v>
      </c>
      <c r="J16" s="30">
        <v>2</v>
      </c>
      <c r="K16" s="52">
        <v>2</v>
      </c>
      <c r="L16" s="58">
        <v>3</v>
      </c>
      <c r="M16" s="15">
        <v>1</v>
      </c>
      <c r="N16" s="14">
        <v>3</v>
      </c>
      <c r="O16" s="14">
        <v>3</v>
      </c>
      <c r="P16" s="15">
        <v>1</v>
      </c>
      <c r="Q16" s="30">
        <v>2</v>
      </c>
      <c r="R16" s="30">
        <v>2</v>
      </c>
      <c r="S16" s="14">
        <v>3</v>
      </c>
      <c r="T16" s="30">
        <v>2</v>
      </c>
      <c r="U16" s="14">
        <v>3</v>
      </c>
      <c r="V16" s="14">
        <v>3</v>
      </c>
      <c r="W16" s="14">
        <v>3</v>
      </c>
      <c r="X16" s="14">
        <v>3</v>
      </c>
      <c r="Y16" s="15">
        <v>1</v>
      </c>
      <c r="Z16" s="30">
        <v>2</v>
      </c>
      <c r="AA16" s="15">
        <v>1</v>
      </c>
      <c r="AB16" s="14">
        <v>3</v>
      </c>
      <c r="AC16" s="14">
        <v>3</v>
      </c>
      <c r="AD16" s="15">
        <v>1</v>
      </c>
      <c r="AE16" s="30">
        <v>2</v>
      </c>
      <c r="AF16" s="14">
        <v>3</v>
      </c>
      <c r="AG16" s="30">
        <v>2</v>
      </c>
      <c r="AH16" s="30">
        <v>2</v>
      </c>
      <c r="AI16" s="59">
        <v>1</v>
      </c>
      <c r="AJ16" s="30">
        <v>2</v>
      </c>
      <c r="AK16" s="13">
        <v>3</v>
      </c>
      <c r="AL16" s="14">
        <v>3</v>
      </c>
      <c r="AM16" s="46">
        <v>1</v>
      </c>
      <c r="AN16" s="15">
        <v>1</v>
      </c>
      <c r="AO16" s="15">
        <v>1</v>
      </c>
      <c r="AP16" s="14">
        <v>3</v>
      </c>
      <c r="AQ16" s="15">
        <v>1</v>
      </c>
      <c r="AR16" s="15">
        <v>1</v>
      </c>
      <c r="AS16" s="56">
        <f t="shared" si="0"/>
        <v>28.571428571428569</v>
      </c>
      <c r="AT16" s="56">
        <f t="shared" si="1"/>
        <v>28.571428571428569</v>
      </c>
      <c r="AU16" s="56">
        <f t="shared" si="2"/>
        <v>42.857142857142854</v>
      </c>
      <c r="AV16" s="56">
        <f t="shared" si="3"/>
        <v>0</v>
      </c>
      <c r="AW16" s="143"/>
      <c r="AX16" s="143"/>
      <c r="AY16" s="143"/>
      <c r="AZ16" s="143"/>
      <c r="BA16" s="151"/>
    </row>
    <row r="17" spans="1:59" x14ac:dyDescent="0.25">
      <c r="A17" s="146"/>
      <c r="B17" s="54" t="s">
        <v>32</v>
      </c>
      <c r="C17" s="14">
        <v>3</v>
      </c>
      <c r="D17" s="14">
        <v>3</v>
      </c>
      <c r="E17" s="14">
        <v>3</v>
      </c>
      <c r="F17" s="30">
        <v>2</v>
      </c>
      <c r="G17" s="14">
        <v>3</v>
      </c>
      <c r="H17" s="14">
        <v>3</v>
      </c>
      <c r="I17" s="59">
        <v>1</v>
      </c>
      <c r="J17" s="14">
        <v>3</v>
      </c>
      <c r="K17" s="14">
        <v>3</v>
      </c>
      <c r="L17" s="30">
        <v>2</v>
      </c>
      <c r="M17" s="15">
        <v>1</v>
      </c>
      <c r="N17" s="14">
        <v>3</v>
      </c>
      <c r="O17" s="14">
        <v>3</v>
      </c>
      <c r="P17" s="14">
        <v>3</v>
      </c>
      <c r="Q17" s="15">
        <v>1</v>
      </c>
      <c r="R17" s="30">
        <v>2</v>
      </c>
      <c r="S17" s="14">
        <v>3</v>
      </c>
      <c r="T17" s="30">
        <v>2</v>
      </c>
      <c r="U17" s="14">
        <v>3</v>
      </c>
      <c r="V17" s="14">
        <v>3</v>
      </c>
      <c r="W17" s="14">
        <v>3</v>
      </c>
      <c r="X17" s="14">
        <v>3</v>
      </c>
      <c r="Y17" s="30">
        <v>2</v>
      </c>
      <c r="Z17" s="30">
        <v>2</v>
      </c>
      <c r="AA17" s="14">
        <v>3</v>
      </c>
      <c r="AB17" s="14">
        <v>3</v>
      </c>
      <c r="AC17" s="14">
        <v>3</v>
      </c>
      <c r="AD17" s="30">
        <v>2</v>
      </c>
      <c r="AE17" s="30">
        <v>2</v>
      </c>
      <c r="AF17" s="14">
        <v>3</v>
      </c>
      <c r="AG17" s="30">
        <v>2</v>
      </c>
      <c r="AH17" s="30">
        <v>2</v>
      </c>
      <c r="AI17" s="58">
        <v>3</v>
      </c>
      <c r="AJ17" s="14">
        <v>3</v>
      </c>
      <c r="AK17" s="13">
        <v>3</v>
      </c>
      <c r="AL17" s="15">
        <v>1</v>
      </c>
      <c r="AM17" s="50">
        <v>2</v>
      </c>
      <c r="AN17" s="15">
        <v>1</v>
      </c>
      <c r="AO17" s="14">
        <v>3</v>
      </c>
      <c r="AP17" s="14">
        <v>3</v>
      </c>
      <c r="AQ17" s="30">
        <v>2</v>
      </c>
      <c r="AR17" s="14">
        <v>3</v>
      </c>
      <c r="AS17" s="56">
        <f t="shared" si="0"/>
        <v>11.904761904761903</v>
      </c>
      <c r="AT17" s="56">
        <f t="shared" si="1"/>
        <v>28.571428571428569</v>
      </c>
      <c r="AU17" s="56">
        <f t="shared" si="2"/>
        <v>59.523809523809526</v>
      </c>
      <c r="AV17" s="56">
        <f t="shared" si="3"/>
        <v>0</v>
      </c>
      <c r="AW17" s="143"/>
      <c r="AX17" s="143"/>
      <c r="AY17" s="143"/>
      <c r="AZ17" s="143"/>
      <c r="BA17" s="151"/>
    </row>
    <row r="18" spans="1:59" ht="15.75" thickBot="1" x14ac:dyDescent="0.3">
      <c r="A18" s="147"/>
      <c r="B18" s="54" t="s">
        <v>33</v>
      </c>
      <c r="C18" s="14">
        <v>3</v>
      </c>
      <c r="D18" s="114">
        <v>1</v>
      </c>
      <c r="E18" s="14">
        <v>3</v>
      </c>
      <c r="F18" s="58">
        <v>3</v>
      </c>
      <c r="G18" s="52">
        <v>2</v>
      </c>
      <c r="H18" s="14">
        <v>3</v>
      </c>
      <c r="I18" s="58">
        <v>3</v>
      </c>
      <c r="J18" s="14">
        <v>3</v>
      </c>
      <c r="K18" s="14">
        <v>3</v>
      </c>
      <c r="L18" s="119">
        <v>1</v>
      </c>
      <c r="M18" s="52">
        <v>2</v>
      </c>
      <c r="N18" s="14">
        <v>3</v>
      </c>
      <c r="O18" s="14">
        <v>3</v>
      </c>
      <c r="P18" s="14">
        <v>3</v>
      </c>
      <c r="Q18" s="15">
        <v>1</v>
      </c>
      <c r="R18" s="52">
        <v>2</v>
      </c>
      <c r="S18" s="14">
        <v>3</v>
      </c>
      <c r="T18" s="114">
        <v>1</v>
      </c>
      <c r="U18" s="14">
        <v>3</v>
      </c>
      <c r="V18" s="14">
        <v>3</v>
      </c>
      <c r="W18" s="14">
        <v>3</v>
      </c>
      <c r="X18" s="14">
        <v>3</v>
      </c>
      <c r="Y18" s="114">
        <v>1</v>
      </c>
      <c r="Z18" s="52">
        <v>2</v>
      </c>
      <c r="AA18" s="14">
        <v>3</v>
      </c>
      <c r="AB18" s="14">
        <v>3</v>
      </c>
      <c r="AC18" s="14">
        <v>3</v>
      </c>
      <c r="AD18" s="114">
        <v>1</v>
      </c>
      <c r="AE18" s="52">
        <v>2</v>
      </c>
      <c r="AF18" s="14">
        <v>3</v>
      </c>
      <c r="AG18" s="52">
        <v>2</v>
      </c>
      <c r="AH18" s="52">
        <v>2</v>
      </c>
      <c r="AI18" s="13">
        <v>3</v>
      </c>
      <c r="AJ18" s="14">
        <v>3</v>
      </c>
      <c r="AK18" s="14">
        <v>3</v>
      </c>
      <c r="AL18" s="114">
        <v>1</v>
      </c>
      <c r="AM18" s="46">
        <v>1</v>
      </c>
      <c r="AN18" s="120" t="s">
        <v>98</v>
      </c>
      <c r="AO18" s="114">
        <v>1</v>
      </c>
      <c r="AP18" s="14">
        <v>3</v>
      </c>
      <c r="AQ18" s="52">
        <v>2</v>
      </c>
      <c r="AR18" s="14">
        <v>3</v>
      </c>
      <c r="AS18" s="56">
        <f t="shared" si="0"/>
        <v>21.428571428571427</v>
      </c>
      <c r="AT18" s="56">
        <f t="shared" si="1"/>
        <v>19.047619047619047</v>
      </c>
      <c r="AU18" s="56">
        <f t="shared" si="2"/>
        <v>57.142857142857139</v>
      </c>
      <c r="AV18" s="56">
        <f t="shared" si="3"/>
        <v>2.3809523809523809</v>
      </c>
      <c r="AW18" s="144"/>
      <c r="AX18" s="144"/>
      <c r="AY18" s="144"/>
      <c r="AZ18" s="144"/>
      <c r="BA18" s="152"/>
    </row>
    <row r="19" spans="1:59" ht="9" customHeight="1" thickBot="1" x14ac:dyDescent="0.3">
      <c r="A19" s="33"/>
      <c r="B19" s="55"/>
      <c r="C19" s="128">
        <f>COUNTA(C6:AR18)</f>
        <v>546</v>
      </c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37"/>
      <c r="AJ19" s="129"/>
      <c r="AK19" s="129"/>
      <c r="AL19" s="129"/>
      <c r="AM19" s="129"/>
      <c r="AN19" s="129"/>
      <c r="AO19" s="129"/>
      <c r="AP19" s="129"/>
      <c r="AQ19" s="129"/>
      <c r="AR19" s="136"/>
      <c r="AS19" s="27"/>
      <c r="AT19" s="27"/>
      <c r="AU19" s="27"/>
      <c r="AV19" s="27"/>
    </row>
    <row r="20" spans="1:59" x14ac:dyDescent="0.25">
      <c r="A20" s="139" t="s">
        <v>43</v>
      </c>
      <c r="B20" s="54" t="s">
        <v>35</v>
      </c>
      <c r="C20" s="59">
        <v>1</v>
      </c>
      <c r="D20" s="59">
        <v>1</v>
      </c>
      <c r="E20" s="59">
        <v>1</v>
      </c>
      <c r="F20" s="59">
        <v>1</v>
      </c>
      <c r="G20" s="59">
        <v>1</v>
      </c>
      <c r="H20" s="59">
        <v>1</v>
      </c>
      <c r="I20" s="59">
        <v>1</v>
      </c>
      <c r="J20" s="59">
        <v>1</v>
      </c>
      <c r="K20" s="59">
        <v>1</v>
      </c>
      <c r="L20" s="59">
        <v>1</v>
      </c>
      <c r="M20" s="59">
        <v>1</v>
      </c>
      <c r="N20" s="59">
        <v>1</v>
      </c>
      <c r="O20" s="59">
        <v>1</v>
      </c>
      <c r="P20" s="59">
        <v>1</v>
      </c>
      <c r="Q20" s="59">
        <v>1</v>
      </c>
      <c r="R20" s="59">
        <v>1</v>
      </c>
      <c r="S20" s="59">
        <v>1</v>
      </c>
      <c r="T20" s="59">
        <v>1</v>
      </c>
      <c r="U20" s="59">
        <v>1</v>
      </c>
      <c r="V20" s="59">
        <v>1</v>
      </c>
      <c r="W20" s="59">
        <v>1</v>
      </c>
      <c r="X20" s="15">
        <v>1</v>
      </c>
      <c r="Y20" s="59">
        <v>1</v>
      </c>
      <c r="Z20" s="59">
        <v>1</v>
      </c>
      <c r="AA20" s="59">
        <v>1</v>
      </c>
      <c r="AB20" s="59">
        <v>1</v>
      </c>
      <c r="AC20" s="59">
        <v>1</v>
      </c>
      <c r="AD20" s="59">
        <v>1</v>
      </c>
      <c r="AE20" s="59">
        <v>1</v>
      </c>
      <c r="AF20" s="58">
        <v>3</v>
      </c>
      <c r="AG20" s="59">
        <v>1</v>
      </c>
      <c r="AH20" s="59">
        <v>1</v>
      </c>
      <c r="AI20" s="59">
        <v>1</v>
      </c>
      <c r="AJ20" s="59">
        <v>1</v>
      </c>
      <c r="AK20" s="59">
        <v>1</v>
      </c>
      <c r="AL20" s="59">
        <v>1</v>
      </c>
      <c r="AM20" s="59">
        <v>1</v>
      </c>
      <c r="AN20" s="59">
        <v>1</v>
      </c>
      <c r="AO20" s="59">
        <v>1</v>
      </c>
      <c r="AP20" s="59">
        <v>1</v>
      </c>
      <c r="AQ20" s="59">
        <v>1</v>
      </c>
      <c r="AR20" s="59">
        <v>1</v>
      </c>
      <c r="AS20" s="56">
        <f>COUNTIF($C$20:$AR$20,1)/(COUNTA(C20:AR20))*100</f>
        <v>97.61904761904762</v>
      </c>
      <c r="AT20" s="56">
        <f>COUNTIF($C$20:$AR$20,2)/(COUNTA(D20:AS20))*100</f>
        <v>0</v>
      </c>
      <c r="AU20" s="56">
        <f>COUNTIF($C$20:$AR$20,3)/(COUNTA(D20:AT20))*100</f>
        <v>2.3255813953488373</v>
      </c>
      <c r="AV20" s="56">
        <f>COUNTIF($C$20:$AR$20,"o")/(COUNTA(E20:AU20))*100</f>
        <v>0</v>
      </c>
      <c r="AW20" s="142">
        <f>SUM(AS20:AS27)*COUNTA(C4:AR4)/(COUNTA(C20:AR27))</f>
        <v>81.547619047619065</v>
      </c>
      <c r="AX20" s="142">
        <f>SUM(AT20:AT27)*COUNTA(C4:AR4)/(COUNTA(C20:AR27))</f>
        <v>8.0357142857142865</v>
      </c>
      <c r="AY20" s="142">
        <f>SUM(AU20:AU27)*COUNTA(C4:AR4)/(COUNTA(C20:AR27))</f>
        <v>10.112126245847175</v>
      </c>
      <c r="AZ20" s="153">
        <f>SUM(AV20:AV27)*COUNTA(C4:AR4)/(COUNTA(C20:AR27))</f>
        <v>0.29761904761904762</v>
      </c>
      <c r="BA20" s="149" t="s">
        <v>43</v>
      </c>
    </row>
    <row r="21" spans="1:59" ht="15.75" thickBot="1" x14ac:dyDescent="0.3">
      <c r="A21" s="140"/>
      <c r="B21" s="54" t="s">
        <v>36</v>
      </c>
      <c r="C21" s="15">
        <v>1</v>
      </c>
      <c r="D21" s="15">
        <v>1</v>
      </c>
      <c r="E21" s="15">
        <v>1</v>
      </c>
      <c r="F21" s="59">
        <v>1</v>
      </c>
      <c r="G21" s="15">
        <v>1</v>
      </c>
      <c r="H21" s="15">
        <v>1</v>
      </c>
      <c r="I21" s="15">
        <v>1</v>
      </c>
      <c r="J21" s="15">
        <v>1</v>
      </c>
      <c r="K21" s="15">
        <v>1</v>
      </c>
      <c r="L21" s="59">
        <v>1</v>
      </c>
      <c r="M21" s="15">
        <v>1</v>
      </c>
      <c r="N21" s="15">
        <v>1</v>
      </c>
      <c r="O21" s="15">
        <v>1</v>
      </c>
      <c r="P21" s="15">
        <v>1</v>
      </c>
      <c r="Q21" s="15">
        <v>1</v>
      </c>
      <c r="R21" s="15">
        <v>1</v>
      </c>
      <c r="S21" s="59">
        <v>1</v>
      </c>
      <c r="T21" s="15">
        <v>1</v>
      </c>
      <c r="U21" s="15">
        <v>1</v>
      </c>
      <c r="V21" s="15">
        <v>1</v>
      </c>
      <c r="W21" s="14">
        <v>3</v>
      </c>
      <c r="X21" s="15">
        <v>1</v>
      </c>
      <c r="Y21" s="15">
        <v>1</v>
      </c>
      <c r="Z21" s="15">
        <v>1</v>
      </c>
      <c r="AA21" s="15">
        <v>1</v>
      </c>
      <c r="AB21" s="30">
        <v>2</v>
      </c>
      <c r="AC21" s="15">
        <v>1</v>
      </c>
      <c r="AD21" s="15">
        <v>1</v>
      </c>
      <c r="AE21" s="15">
        <v>1</v>
      </c>
      <c r="AF21" s="14">
        <v>3</v>
      </c>
      <c r="AG21" s="15">
        <v>1</v>
      </c>
      <c r="AH21" s="15">
        <v>1</v>
      </c>
      <c r="AI21" s="15">
        <v>1</v>
      </c>
      <c r="AJ21" s="15">
        <v>1</v>
      </c>
      <c r="AK21" s="15">
        <v>1</v>
      </c>
      <c r="AL21" s="15">
        <v>1</v>
      </c>
      <c r="AM21" s="15">
        <v>1</v>
      </c>
      <c r="AN21" s="15">
        <v>1</v>
      </c>
      <c r="AO21" s="15">
        <v>1</v>
      </c>
      <c r="AP21" s="15">
        <v>1</v>
      </c>
      <c r="AQ21" s="15">
        <v>1</v>
      </c>
      <c r="AR21" s="15">
        <v>1</v>
      </c>
      <c r="AS21" s="56">
        <f t="shared" ref="AS21:AS27" si="4">COUNTIF(C21:AR21,1)/(COUNTA(C21:AR21))*100</f>
        <v>92.857142857142861</v>
      </c>
      <c r="AT21" s="56">
        <f t="shared" ref="AT21:AT27" si="5">COUNTIF(C21:AR21,2)/(COUNTA(C21:AR21))*100</f>
        <v>2.3809523809523809</v>
      </c>
      <c r="AU21" s="56">
        <f t="shared" ref="AU21:AU27" si="6">COUNTIF(C21:AR21,3)/(COUNTA(C21:AR21))*100</f>
        <v>4.7619047619047619</v>
      </c>
      <c r="AV21" s="56">
        <f t="shared" ref="AV21:AV27" si="7">COUNTIF(C21:AR21,"o")/(COUNTA(C21:AR21))*100</f>
        <v>0</v>
      </c>
      <c r="AW21" s="143"/>
      <c r="AX21" s="143"/>
      <c r="AY21" s="143"/>
      <c r="AZ21" s="154"/>
      <c r="BA21" s="149"/>
    </row>
    <row r="22" spans="1:59" ht="15.75" thickBot="1" x14ac:dyDescent="0.3">
      <c r="A22" s="140"/>
      <c r="B22" s="54" t="s">
        <v>37</v>
      </c>
      <c r="C22" s="15">
        <v>1</v>
      </c>
      <c r="D22" s="15">
        <v>1</v>
      </c>
      <c r="E22" s="15">
        <v>1</v>
      </c>
      <c r="F22" s="59">
        <v>1</v>
      </c>
      <c r="G22" s="15">
        <v>1</v>
      </c>
      <c r="H22" s="15">
        <v>1</v>
      </c>
      <c r="I22" s="15">
        <v>1</v>
      </c>
      <c r="J22" s="15">
        <v>1</v>
      </c>
      <c r="K22" s="15">
        <v>1</v>
      </c>
      <c r="L22" s="59">
        <v>1</v>
      </c>
      <c r="M22" s="15">
        <v>1</v>
      </c>
      <c r="N22" s="15">
        <v>1</v>
      </c>
      <c r="O22" s="30">
        <v>2</v>
      </c>
      <c r="P22" s="15">
        <v>1</v>
      </c>
      <c r="Q22" s="15">
        <v>1</v>
      </c>
      <c r="R22" s="15">
        <v>1</v>
      </c>
      <c r="S22" s="59">
        <v>1</v>
      </c>
      <c r="T22" s="15">
        <v>1</v>
      </c>
      <c r="U22" s="15">
        <v>1</v>
      </c>
      <c r="V22" s="15">
        <v>1</v>
      </c>
      <c r="W22" s="15">
        <v>1</v>
      </c>
      <c r="X22" s="15">
        <v>1</v>
      </c>
      <c r="Y22" s="15">
        <v>1</v>
      </c>
      <c r="Z22" s="15">
        <v>1</v>
      </c>
      <c r="AA22" s="15">
        <v>1</v>
      </c>
      <c r="AB22" s="15">
        <v>1</v>
      </c>
      <c r="AC22" s="15">
        <v>1</v>
      </c>
      <c r="AD22" s="15">
        <v>1</v>
      </c>
      <c r="AE22" s="15">
        <v>1</v>
      </c>
      <c r="AF22" s="14">
        <v>3</v>
      </c>
      <c r="AG22" s="15">
        <v>1</v>
      </c>
      <c r="AH22" s="15">
        <v>1</v>
      </c>
      <c r="AI22" s="15">
        <v>1</v>
      </c>
      <c r="AJ22" s="15">
        <v>1</v>
      </c>
      <c r="AK22" s="30">
        <v>2</v>
      </c>
      <c r="AL22" s="15">
        <v>1</v>
      </c>
      <c r="AM22" s="15">
        <v>1</v>
      </c>
      <c r="AN22" s="15">
        <v>1</v>
      </c>
      <c r="AO22" s="15">
        <v>1</v>
      </c>
      <c r="AP22" s="15">
        <v>1</v>
      </c>
      <c r="AQ22" s="15">
        <v>1</v>
      </c>
      <c r="AR22" s="15">
        <v>1</v>
      </c>
      <c r="AS22" s="56">
        <f t="shared" si="4"/>
        <v>92.857142857142861</v>
      </c>
      <c r="AT22" s="56">
        <f t="shared" si="5"/>
        <v>4.7619047619047619</v>
      </c>
      <c r="AU22" s="56">
        <f t="shared" si="6"/>
        <v>2.3809523809523809</v>
      </c>
      <c r="AV22" s="56">
        <f t="shared" si="7"/>
        <v>0</v>
      </c>
      <c r="AW22" s="143"/>
      <c r="AX22" s="143"/>
      <c r="AY22" s="143"/>
      <c r="AZ22" s="154"/>
      <c r="BA22" s="149"/>
      <c r="BC22" s="38"/>
      <c r="BD22" s="76" t="s">
        <v>17</v>
      </c>
      <c r="BE22" s="77" t="s">
        <v>179</v>
      </c>
      <c r="BF22" s="78" t="s">
        <v>19</v>
      </c>
      <c r="BG22" s="79" t="s">
        <v>97</v>
      </c>
    </row>
    <row r="23" spans="1:59" x14ac:dyDescent="0.25">
      <c r="A23" s="140"/>
      <c r="B23" s="54" t="s">
        <v>38</v>
      </c>
      <c r="C23" s="15">
        <v>1</v>
      </c>
      <c r="D23" s="15">
        <v>1</v>
      </c>
      <c r="E23" s="15">
        <v>1</v>
      </c>
      <c r="F23" s="59">
        <v>1</v>
      </c>
      <c r="G23" s="15">
        <v>1</v>
      </c>
      <c r="H23" s="14">
        <v>3</v>
      </c>
      <c r="I23" s="59">
        <v>1</v>
      </c>
      <c r="J23" s="30">
        <v>2</v>
      </c>
      <c r="K23" s="15">
        <v>1</v>
      </c>
      <c r="L23" s="59">
        <v>1</v>
      </c>
      <c r="M23" s="15">
        <v>1</v>
      </c>
      <c r="N23" s="15">
        <v>1</v>
      </c>
      <c r="O23" s="15">
        <v>1</v>
      </c>
      <c r="P23" s="15">
        <v>1</v>
      </c>
      <c r="Q23" s="15">
        <v>1</v>
      </c>
      <c r="R23" s="15">
        <v>1</v>
      </c>
      <c r="S23" s="59">
        <v>1</v>
      </c>
      <c r="T23" s="15">
        <v>1</v>
      </c>
      <c r="U23" s="15">
        <v>1</v>
      </c>
      <c r="V23" s="15">
        <v>1</v>
      </c>
      <c r="W23" s="15">
        <v>1</v>
      </c>
      <c r="X23" s="15">
        <v>1</v>
      </c>
      <c r="Y23" s="15">
        <v>1</v>
      </c>
      <c r="Z23" s="15">
        <v>1</v>
      </c>
      <c r="AA23" s="15">
        <v>1</v>
      </c>
      <c r="AB23" s="15">
        <v>1</v>
      </c>
      <c r="AC23" s="15">
        <v>1</v>
      </c>
      <c r="AD23" s="15">
        <v>1</v>
      </c>
      <c r="AE23" s="15">
        <v>1</v>
      </c>
      <c r="AF23" s="15">
        <v>1</v>
      </c>
      <c r="AG23" s="15">
        <v>1</v>
      </c>
      <c r="AH23" s="15">
        <v>1</v>
      </c>
      <c r="AI23" s="15">
        <v>1</v>
      </c>
      <c r="AJ23" s="15">
        <v>1</v>
      </c>
      <c r="AK23" s="30">
        <v>2</v>
      </c>
      <c r="AL23" s="15">
        <v>1</v>
      </c>
      <c r="AM23" s="15">
        <v>1</v>
      </c>
      <c r="AN23" s="15">
        <v>1</v>
      </c>
      <c r="AO23" s="15">
        <v>1</v>
      </c>
      <c r="AP23" s="15">
        <v>1</v>
      </c>
      <c r="AQ23" s="15">
        <v>1</v>
      </c>
      <c r="AR23" s="15">
        <v>1</v>
      </c>
      <c r="AS23" s="56">
        <f t="shared" si="4"/>
        <v>92.857142857142861</v>
      </c>
      <c r="AT23" s="56">
        <f t="shared" si="5"/>
        <v>4.7619047619047619</v>
      </c>
      <c r="AU23" s="56">
        <f t="shared" si="6"/>
        <v>2.3809523809523809</v>
      </c>
      <c r="AV23" s="56">
        <f t="shared" si="7"/>
        <v>0</v>
      </c>
      <c r="AW23" s="143"/>
      <c r="AX23" s="143"/>
      <c r="AY23" s="143"/>
      <c r="AZ23" s="154"/>
      <c r="BA23" s="149"/>
      <c r="BC23" t="s">
        <v>84</v>
      </c>
      <c r="BD23" s="17">
        <f>+AW6</f>
        <v>21.978021978021978</v>
      </c>
      <c r="BE23" s="17">
        <f>+AX6</f>
        <v>15.201465201465199</v>
      </c>
      <c r="BF23" s="17">
        <f>+AY6</f>
        <v>60.62271062271062</v>
      </c>
      <c r="BG23" s="17">
        <f>+AZ6</f>
        <v>2.1978021978021975</v>
      </c>
    </row>
    <row r="24" spans="1:59" x14ac:dyDescent="0.25">
      <c r="A24" s="140"/>
      <c r="B24" s="54" t="s">
        <v>39</v>
      </c>
      <c r="C24" s="15">
        <v>1</v>
      </c>
      <c r="D24" s="15">
        <v>1</v>
      </c>
      <c r="E24" s="14">
        <v>3</v>
      </c>
      <c r="F24" s="59">
        <v>1</v>
      </c>
      <c r="G24" s="15">
        <v>1</v>
      </c>
      <c r="H24" s="15">
        <v>1</v>
      </c>
      <c r="I24" s="15">
        <v>1</v>
      </c>
      <c r="J24" s="15">
        <v>1</v>
      </c>
      <c r="K24" s="15">
        <v>1</v>
      </c>
      <c r="L24" s="59">
        <v>1</v>
      </c>
      <c r="M24" s="15">
        <v>1</v>
      </c>
      <c r="N24" s="15">
        <v>1</v>
      </c>
      <c r="O24" s="15">
        <v>1</v>
      </c>
      <c r="P24" s="15">
        <v>1</v>
      </c>
      <c r="Q24" s="14">
        <v>3</v>
      </c>
      <c r="R24" s="15">
        <v>1</v>
      </c>
      <c r="S24" s="59">
        <v>1</v>
      </c>
      <c r="T24" s="15">
        <v>1</v>
      </c>
      <c r="U24" s="14">
        <v>3</v>
      </c>
      <c r="V24" s="15">
        <v>1</v>
      </c>
      <c r="W24" s="15">
        <v>1</v>
      </c>
      <c r="X24" s="58">
        <v>3</v>
      </c>
      <c r="Y24" s="22" t="s">
        <v>98</v>
      </c>
      <c r="Z24" s="15">
        <v>1</v>
      </c>
      <c r="AA24" s="15">
        <v>1</v>
      </c>
      <c r="AB24" s="15">
        <v>1</v>
      </c>
      <c r="AC24" s="15">
        <v>1</v>
      </c>
      <c r="AD24" s="15">
        <v>1</v>
      </c>
      <c r="AE24" s="15">
        <v>1</v>
      </c>
      <c r="AF24" s="15">
        <v>1</v>
      </c>
      <c r="AG24" s="15">
        <v>1</v>
      </c>
      <c r="AH24" s="15">
        <v>1</v>
      </c>
      <c r="AI24" s="30">
        <v>2</v>
      </c>
      <c r="AJ24" s="15">
        <v>1</v>
      </c>
      <c r="AK24" s="58">
        <v>3</v>
      </c>
      <c r="AL24" s="15">
        <v>1</v>
      </c>
      <c r="AM24" s="15">
        <v>1</v>
      </c>
      <c r="AN24" s="15">
        <v>1</v>
      </c>
      <c r="AO24" s="15">
        <v>1</v>
      </c>
      <c r="AP24" s="15">
        <v>1</v>
      </c>
      <c r="AQ24" s="15">
        <v>1</v>
      </c>
      <c r="AR24" s="15">
        <v>1</v>
      </c>
      <c r="AS24" s="56">
        <f t="shared" si="4"/>
        <v>83.333333333333343</v>
      </c>
      <c r="AT24" s="56">
        <f t="shared" si="5"/>
        <v>2.3809523809523809</v>
      </c>
      <c r="AU24" s="56">
        <f t="shared" si="6"/>
        <v>11.904761904761903</v>
      </c>
      <c r="AV24" s="56">
        <f t="shared" si="7"/>
        <v>2.3809523809523809</v>
      </c>
      <c r="AW24" s="143"/>
      <c r="AX24" s="143"/>
      <c r="AY24" s="143"/>
      <c r="AZ24" s="154"/>
      <c r="BA24" s="149"/>
      <c r="BC24" t="s">
        <v>43</v>
      </c>
      <c r="BD24" s="17">
        <f>+AW20</f>
        <v>81.547619047619065</v>
      </c>
      <c r="BE24" s="17">
        <f>+AX20</f>
        <v>8.0357142857142865</v>
      </c>
      <c r="BF24" s="17">
        <f>+AY20</f>
        <v>10.112126245847175</v>
      </c>
      <c r="BG24" s="113">
        <f>+AZ20</f>
        <v>0.29761904761904762</v>
      </c>
    </row>
    <row r="25" spans="1:59" x14ac:dyDescent="0.25">
      <c r="A25" s="140"/>
      <c r="B25" s="54" t="s">
        <v>40</v>
      </c>
      <c r="C25" s="30">
        <v>2</v>
      </c>
      <c r="D25" s="15">
        <v>1</v>
      </c>
      <c r="E25" s="15">
        <v>1</v>
      </c>
      <c r="F25" s="59">
        <v>1</v>
      </c>
      <c r="G25" s="15">
        <v>1</v>
      </c>
      <c r="H25" s="15">
        <v>1</v>
      </c>
      <c r="I25" s="15">
        <v>1</v>
      </c>
      <c r="J25" s="15">
        <v>1</v>
      </c>
      <c r="K25" s="15">
        <v>1</v>
      </c>
      <c r="L25" s="59">
        <v>1</v>
      </c>
      <c r="M25" s="15">
        <v>1</v>
      </c>
      <c r="N25" s="15">
        <v>1</v>
      </c>
      <c r="O25" s="15">
        <v>1</v>
      </c>
      <c r="P25" s="15">
        <v>1</v>
      </c>
      <c r="Q25" s="15">
        <v>1</v>
      </c>
      <c r="R25" s="15">
        <v>1</v>
      </c>
      <c r="S25" s="59">
        <v>1</v>
      </c>
      <c r="T25" s="15">
        <v>1</v>
      </c>
      <c r="U25" s="15">
        <v>1</v>
      </c>
      <c r="V25" s="30">
        <v>2</v>
      </c>
      <c r="W25" s="15">
        <v>1</v>
      </c>
      <c r="X25" s="15">
        <v>1</v>
      </c>
      <c r="Y25" s="15">
        <v>1</v>
      </c>
      <c r="Z25" s="15">
        <v>1</v>
      </c>
      <c r="AA25" s="15">
        <v>1</v>
      </c>
      <c r="AB25" s="15">
        <v>1</v>
      </c>
      <c r="AC25" s="15">
        <v>1</v>
      </c>
      <c r="AD25" s="15">
        <v>1</v>
      </c>
      <c r="AE25" s="30">
        <v>2</v>
      </c>
      <c r="AF25" s="30">
        <v>2</v>
      </c>
      <c r="AG25" s="15">
        <v>1</v>
      </c>
      <c r="AH25" s="15">
        <v>1</v>
      </c>
      <c r="AI25" s="30">
        <v>2</v>
      </c>
      <c r="AJ25" s="15">
        <v>1</v>
      </c>
      <c r="AK25" s="15">
        <v>1</v>
      </c>
      <c r="AL25" s="15">
        <v>1</v>
      </c>
      <c r="AM25" s="15">
        <v>1</v>
      </c>
      <c r="AN25" s="15">
        <v>1</v>
      </c>
      <c r="AO25" s="15">
        <v>1</v>
      </c>
      <c r="AP25" s="15">
        <v>1</v>
      </c>
      <c r="AQ25" s="15">
        <v>1</v>
      </c>
      <c r="AR25" s="15">
        <v>1</v>
      </c>
      <c r="AS25" s="56">
        <f t="shared" si="4"/>
        <v>88.095238095238088</v>
      </c>
      <c r="AT25" s="56">
        <f t="shared" si="5"/>
        <v>11.904761904761903</v>
      </c>
      <c r="AU25" s="56">
        <f t="shared" si="6"/>
        <v>0</v>
      </c>
      <c r="AV25" s="56">
        <f t="shared" si="7"/>
        <v>0</v>
      </c>
      <c r="AW25" s="143"/>
      <c r="AX25" s="143"/>
      <c r="AY25" s="143"/>
      <c r="AZ25" s="154"/>
      <c r="BA25" s="149"/>
      <c r="BC25" t="s">
        <v>34</v>
      </c>
      <c r="BD25" s="17">
        <f>+AW29</f>
        <v>47.789115646258495</v>
      </c>
      <c r="BE25" s="17">
        <f>+AX29</f>
        <v>20.918367346938769</v>
      </c>
      <c r="BF25" s="17">
        <f>+AY29</f>
        <v>29.931972789115648</v>
      </c>
      <c r="BG25" s="17">
        <f>+AZ29</f>
        <v>1.3605442176870748</v>
      </c>
    </row>
    <row r="26" spans="1:59" x14ac:dyDescent="0.25">
      <c r="A26" s="140"/>
      <c r="B26" s="54" t="s">
        <v>41</v>
      </c>
      <c r="C26" s="30">
        <v>2</v>
      </c>
      <c r="D26" s="30">
        <v>2</v>
      </c>
      <c r="E26" s="14">
        <v>3</v>
      </c>
      <c r="F26" s="59">
        <v>1</v>
      </c>
      <c r="G26" s="15">
        <v>1</v>
      </c>
      <c r="H26" s="15">
        <v>1</v>
      </c>
      <c r="I26" s="58">
        <v>3</v>
      </c>
      <c r="J26" s="15">
        <v>1</v>
      </c>
      <c r="K26" s="14">
        <v>3</v>
      </c>
      <c r="L26" s="58">
        <v>3</v>
      </c>
      <c r="M26" s="15">
        <v>1</v>
      </c>
      <c r="N26" s="30">
        <v>2</v>
      </c>
      <c r="O26" s="13">
        <v>3</v>
      </c>
      <c r="P26" s="15">
        <v>1</v>
      </c>
      <c r="Q26" s="14">
        <v>3</v>
      </c>
      <c r="R26" s="15">
        <v>1</v>
      </c>
      <c r="S26" s="14">
        <v>3</v>
      </c>
      <c r="T26" s="15">
        <v>1</v>
      </c>
      <c r="U26" s="14">
        <v>3</v>
      </c>
      <c r="V26" s="14">
        <v>3</v>
      </c>
      <c r="W26" s="15">
        <v>1</v>
      </c>
      <c r="X26" s="15">
        <v>1</v>
      </c>
      <c r="Y26" s="14">
        <v>3</v>
      </c>
      <c r="Z26" s="30">
        <v>2</v>
      </c>
      <c r="AA26" s="15">
        <v>1</v>
      </c>
      <c r="AB26" s="15">
        <v>1</v>
      </c>
      <c r="AC26" s="15">
        <v>1</v>
      </c>
      <c r="AD26" s="30">
        <v>2</v>
      </c>
      <c r="AE26" s="30">
        <v>2</v>
      </c>
      <c r="AF26" s="14">
        <v>3</v>
      </c>
      <c r="AG26" s="14">
        <v>3</v>
      </c>
      <c r="AH26" s="14">
        <v>3</v>
      </c>
      <c r="AI26" s="30">
        <v>2</v>
      </c>
      <c r="AJ26" s="15">
        <v>1</v>
      </c>
      <c r="AK26" s="58">
        <v>3</v>
      </c>
      <c r="AL26" s="14">
        <v>3</v>
      </c>
      <c r="AM26" s="48">
        <v>3</v>
      </c>
      <c r="AN26" s="15">
        <v>1</v>
      </c>
      <c r="AO26" s="15">
        <v>1</v>
      </c>
      <c r="AP26" s="30">
        <v>2</v>
      </c>
      <c r="AQ26" s="15">
        <v>1</v>
      </c>
      <c r="AR26" s="15">
        <v>1</v>
      </c>
      <c r="AS26" s="56">
        <f t="shared" si="4"/>
        <v>42.857142857142854</v>
      </c>
      <c r="AT26" s="56">
        <f t="shared" si="5"/>
        <v>19.047619047619047</v>
      </c>
      <c r="AU26" s="56">
        <f t="shared" si="6"/>
        <v>38.095238095238095</v>
      </c>
      <c r="AV26" s="56">
        <f t="shared" si="7"/>
        <v>0</v>
      </c>
      <c r="AW26" s="143"/>
      <c r="AX26" s="143"/>
      <c r="AY26" s="143"/>
      <c r="AZ26" s="154"/>
      <c r="BA26" s="149"/>
      <c r="BC26" t="s">
        <v>171</v>
      </c>
      <c r="BD26" s="17">
        <f>+AW44</f>
        <v>33.862433862433861</v>
      </c>
      <c r="BE26" s="17">
        <f>+AX44</f>
        <v>38.888888888888886</v>
      </c>
      <c r="BF26" s="17">
        <f>+AY44</f>
        <v>26.19047619047619</v>
      </c>
      <c r="BG26" s="17">
        <f>+AZ44</f>
        <v>1.0582010582010581</v>
      </c>
    </row>
    <row r="27" spans="1:59" ht="15.75" thickBot="1" x14ac:dyDescent="0.3">
      <c r="A27" s="141"/>
      <c r="B27" s="54" t="s">
        <v>42</v>
      </c>
      <c r="C27" s="52">
        <v>2</v>
      </c>
      <c r="D27" s="52">
        <v>2</v>
      </c>
      <c r="E27" s="114">
        <v>1</v>
      </c>
      <c r="F27" s="119">
        <v>1</v>
      </c>
      <c r="G27" s="114">
        <v>1</v>
      </c>
      <c r="H27" s="14">
        <v>3</v>
      </c>
      <c r="I27" s="59">
        <v>1</v>
      </c>
      <c r="J27" s="114">
        <v>1</v>
      </c>
      <c r="K27" s="52">
        <v>2</v>
      </c>
      <c r="L27" s="119">
        <v>1</v>
      </c>
      <c r="M27" s="114">
        <v>1</v>
      </c>
      <c r="N27" s="114">
        <v>1</v>
      </c>
      <c r="O27" s="13">
        <v>3</v>
      </c>
      <c r="P27" s="114">
        <v>1</v>
      </c>
      <c r="Q27" s="114">
        <v>1</v>
      </c>
      <c r="R27" s="114">
        <v>1</v>
      </c>
      <c r="S27" s="114">
        <v>1</v>
      </c>
      <c r="T27" s="14">
        <v>3</v>
      </c>
      <c r="U27" s="114">
        <v>1</v>
      </c>
      <c r="V27" s="14">
        <v>3</v>
      </c>
      <c r="W27" s="114">
        <v>1</v>
      </c>
      <c r="X27" s="30">
        <v>2</v>
      </c>
      <c r="Y27" s="14">
        <v>3</v>
      </c>
      <c r="Z27" s="114">
        <v>1</v>
      </c>
      <c r="AA27" s="114">
        <v>1</v>
      </c>
      <c r="AB27" s="114">
        <v>1</v>
      </c>
      <c r="AC27" s="114">
        <v>1</v>
      </c>
      <c r="AD27" s="114">
        <v>1</v>
      </c>
      <c r="AE27" s="52">
        <v>2</v>
      </c>
      <c r="AF27" s="14">
        <v>3</v>
      </c>
      <c r="AG27" s="114">
        <v>1</v>
      </c>
      <c r="AH27" s="114">
        <v>1</v>
      </c>
      <c r="AI27" s="30">
        <v>2</v>
      </c>
      <c r="AJ27" s="14">
        <v>3</v>
      </c>
      <c r="AK27" s="52">
        <v>2</v>
      </c>
      <c r="AL27" s="114">
        <v>1</v>
      </c>
      <c r="AM27" s="47">
        <v>3</v>
      </c>
      <c r="AN27" s="114">
        <v>1</v>
      </c>
      <c r="AO27" s="114">
        <v>1</v>
      </c>
      <c r="AP27" s="114">
        <v>1</v>
      </c>
      <c r="AQ27" s="114">
        <v>1</v>
      </c>
      <c r="AR27" s="52">
        <v>2</v>
      </c>
      <c r="AS27" s="56">
        <f t="shared" si="4"/>
        <v>61.904761904761905</v>
      </c>
      <c r="AT27" s="56">
        <f t="shared" si="5"/>
        <v>19.047619047619047</v>
      </c>
      <c r="AU27" s="56">
        <f t="shared" si="6"/>
        <v>19.047619047619047</v>
      </c>
      <c r="AV27" s="56">
        <f t="shared" si="7"/>
        <v>0</v>
      </c>
      <c r="AW27" s="144"/>
      <c r="AX27" s="144"/>
      <c r="AY27" s="144"/>
      <c r="AZ27" s="155"/>
      <c r="BA27" s="149"/>
      <c r="BC27" t="s">
        <v>170</v>
      </c>
      <c r="BD27" s="17">
        <f>+AW54</f>
        <v>20.899470899470899</v>
      </c>
      <c r="BE27" s="17">
        <f>+AX54</f>
        <v>34.391534391534393</v>
      </c>
      <c r="BF27" s="17">
        <f>+AY54</f>
        <v>44.444444444444443</v>
      </c>
      <c r="BG27" s="113">
        <f>+AZ54</f>
        <v>0.26455026455026454</v>
      </c>
    </row>
    <row r="28" spans="1:59" ht="10.5" customHeight="1" thickBot="1" x14ac:dyDescent="0.3">
      <c r="A28" s="33"/>
      <c r="B28" s="55"/>
      <c r="C28" s="128">
        <f>COUNTA(C20:AR27)</f>
        <v>336</v>
      </c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37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36"/>
      <c r="AS28" s="28"/>
      <c r="AT28" s="28"/>
      <c r="AU28" s="28"/>
      <c r="AV28" s="28"/>
    </row>
    <row r="29" spans="1:59" x14ac:dyDescent="0.25">
      <c r="A29" s="139" t="s">
        <v>34</v>
      </c>
      <c r="B29" s="54" t="s">
        <v>44</v>
      </c>
      <c r="C29" s="60">
        <v>2</v>
      </c>
      <c r="D29" s="59">
        <v>1</v>
      </c>
      <c r="E29" s="58">
        <v>3</v>
      </c>
      <c r="F29" s="60">
        <v>2</v>
      </c>
      <c r="G29" s="59">
        <v>1</v>
      </c>
      <c r="H29" s="61" t="s">
        <v>98</v>
      </c>
      <c r="I29" s="30">
        <v>2</v>
      </c>
      <c r="J29" s="58">
        <v>3</v>
      </c>
      <c r="K29" s="58">
        <v>3</v>
      </c>
      <c r="L29" s="60">
        <v>2</v>
      </c>
      <c r="M29" s="59">
        <v>1</v>
      </c>
      <c r="N29" s="59">
        <v>1</v>
      </c>
      <c r="O29" s="61" t="s">
        <v>173</v>
      </c>
      <c r="P29" s="59">
        <v>1</v>
      </c>
      <c r="Q29" s="14">
        <v>3</v>
      </c>
      <c r="R29" s="60">
        <v>2</v>
      </c>
      <c r="S29" s="14">
        <v>3</v>
      </c>
      <c r="T29" s="60">
        <v>2</v>
      </c>
      <c r="U29" s="58">
        <v>3</v>
      </c>
      <c r="V29" s="58">
        <v>3</v>
      </c>
      <c r="W29" s="58">
        <v>3</v>
      </c>
      <c r="X29" s="30">
        <v>2</v>
      </c>
      <c r="Y29" s="59">
        <v>1</v>
      </c>
      <c r="Z29" s="60">
        <v>2</v>
      </c>
      <c r="AA29" s="60">
        <v>2</v>
      </c>
      <c r="AB29" s="60">
        <v>2</v>
      </c>
      <c r="AC29" s="60">
        <v>2</v>
      </c>
      <c r="AD29" s="59">
        <v>1</v>
      </c>
      <c r="AE29" s="60">
        <v>2</v>
      </c>
      <c r="AF29" s="58">
        <v>3</v>
      </c>
      <c r="AG29" s="60">
        <v>2</v>
      </c>
      <c r="AH29" s="58">
        <v>3</v>
      </c>
      <c r="AI29" s="59">
        <v>1</v>
      </c>
      <c r="AJ29" s="58">
        <v>3</v>
      </c>
      <c r="AK29" s="60">
        <v>2</v>
      </c>
      <c r="AL29" s="59">
        <v>1</v>
      </c>
      <c r="AM29" s="124">
        <v>1</v>
      </c>
      <c r="AN29" s="59">
        <v>1</v>
      </c>
      <c r="AO29" s="59">
        <v>1</v>
      </c>
      <c r="AP29" s="60">
        <v>2</v>
      </c>
      <c r="AQ29" s="59">
        <v>1</v>
      </c>
      <c r="AR29" s="59">
        <v>1</v>
      </c>
      <c r="AS29" s="56">
        <f t="shared" ref="AS29:AS42" si="8">COUNTIF(C29:AR29,1)/(COUNTA(C29:AR29))*100</f>
        <v>33.333333333333329</v>
      </c>
      <c r="AT29" s="56">
        <f t="shared" ref="AT29:AT42" si="9">COUNTIF(C29:AR29,2)/(COUNTA(C29:AR29))*100</f>
        <v>35.714285714285715</v>
      </c>
      <c r="AU29" s="56">
        <f t="shared" ref="AU29:AU42" si="10">COUNTIF(C29:AR29,3)/(COUNTA(C29:AR29))*100</f>
        <v>26.190476190476193</v>
      </c>
      <c r="AV29" s="56">
        <f t="shared" ref="AV29:AV42" si="11">COUNTIF(C29:AR29,"o")/(COUNTA(C29:AR29))*100</f>
        <v>4.7619047619047619</v>
      </c>
      <c r="AW29" s="142">
        <f>SUM(AS29:AS42)*COUNTA(C4:AR4)/COUNTA(C29:AR42)</f>
        <v>47.789115646258495</v>
      </c>
      <c r="AX29" s="142">
        <f>SUM(AT29:AT42)*COUNTA(C4:AR4)/COUNTA(C29:AR42)</f>
        <v>20.918367346938769</v>
      </c>
      <c r="AY29" s="142">
        <f>SUM(AU29:AU42)*COUNTA(C4:AR4)/COUNTA(C29:AR42)</f>
        <v>29.931972789115648</v>
      </c>
      <c r="AZ29" s="142">
        <f>SUM(AV29:AV42)*COUNTA(C4:AR4)/COUNTA(C29:AR42)</f>
        <v>1.3605442176870748</v>
      </c>
      <c r="BA29" s="149" t="s">
        <v>34</v>
      </c>
    </row>
    <row r="30" spans="1:59" x14ac:dyDescent="0.25">
      <c r="A30" s="140"/>
      <c r="B30" s="54" t="s">
        <v>45</v>
      </c>
      <c r="C30" s="15">
        <v>1</v>
      </c>
      <c r="D30" s="15">
        <v>1</v>
      </c>
      <c r="E30" s="15">
        <v>1</v>
      </c>
      <c r="F30" s="59">
        <v>1</v>
      </c>
      <c r="G30" s="15">
        <v>1</v>
      </c>
      <c r="H30" s="15">
        <v>1</v>
      </c>
      <c r="I30" s="15">
        <v>1</v>
      </c>
      <c r="J30" s="15">
        <v>1</v>
      </c>
      <c r="K30" s="15">
        <v>1</v>
      </c>
      <c r="L30" s="59">
        <v>1</v>
      </c>
      <c r="M30" s="15">
        <v>1</v>
      </c>
      <c r="N30" s="15">
        <v>1</v>
      </c>
      <c r="O30" s="15">
        <v>1</v>
      </c>
      <c r="P30" s="15">
        <v>1</v>
      </c>
      <c r="Q30" s="15">
        <v>1</v>
      </c>
      <c r="R30" s="15">
        <v>1</v>
      </c>
      <c r="S30" s="15">
        <v>1</v>
      </c>
      <c r="T30" s="15">
        <v>1</v>
      </c>
      <c r="U30" s="15">
        <v>1</v>
      </c>
      <c r="V30" s="15">
        <v>1</v>
      </c>
      <c r="W30" s="15">
        <v>1</v>
      </c>
      <c r="X30" s="15">
        <v>1</v>
      </c>
      <c r="Y30" s="15">
        <v>1</v>
      </c>
      <c r="Z30" s="15">
        <v>1</v>
      </c>
      <c r="AA30" s="15">
        <v>1</v>
      </c>
      <c r="AB30" s="15">
        <v>1</v>
      </c>
      <c r="AC30" s="15">
        <v>1</v>
      </c>
      <c r="AD30" s="15">
        <v>1</v>
      </c>
      <c r="AE30" s="15">
        <v>1</v>
      </c>
      <c r="AF30" s="14">
        <v>3</v>
      </c>
      <c r="AG30" s="15">
        <v>1</v>
      </c>
      <c r="AH30" s="15">
        <v>1</v>
      </c>
      <c r="AI30" s="59">
        <v>1</v>
      </c>
      <c r="AJ30" s="15">
        <v>1</v>
      </c>
      <c r="AK30" s="30">
        <v>2</v>
      </c>
      <c r="AL30" s="15">
        <v>1</v>
      </c>
      <c r="AM30" s="15">
        <v>1</v>
      </c>
      <c r="AN30" s="15">
        <v>1</v>
      </c>
      <c r="AO30" s="15">
        <v>1</v>
      </c>
      <c r="AP30" s="15">
        <v>1</v>
      </c>
      <c r="AQ30" s="15">
        <v>1</v>
      </c>
      <c r="AR30" s="15">
        <v>1</v>
      </c>
      <c r="AS30" s="56">
        <f t="shared" si="8"/>
        <v>95.238095238095227</v>
      </c>
      <c r="AT30" s="56">
        <f t="shared" si="9"/>
        <v>2.3809523809523809</v>
      </c>
      <c r="AU30" s="56">
        <f t="shared" si="10"/>
        <v>2.3809523809523809</v>
      </c>
      <c r="AV30" s="56">
        <f t="shared" si="11"/>
        <v>0</v>
      </c>
      <c r="AW30" s="143"/>
      <c r="AX30" s="143"/>
      <c r="AY30" s="143"/>
      <c r="AZ30" s="143"/>
      <c r="BA30" s="149"/>
    </row>
    <row r="31" spans="1:59" x14ac:dyDescent="0.25">
      <c r="A31" s="140"/>
      <c r="B31" s="54" t="s">
        <v>46</v>
      </c>
      <c r="C31" s="15">
        <v>1</v>
      </c>
      <c r="D31" s="15">
        <v>1</v>
      </c>
      <c r="E31" s="15">
        <v>1</v>
      </c>
      <c r="F31" s="59">
        <v>1</v>
      </c>
      <c r="G31" s="15">
        <v>1</v>
      </c>
      <c r="H31" s="15">
        <v>1</v>
      </c>
      <c r="I31" s="15">
        <v>1</v>
      </c>
      <c r="J31" s="15">
        <v>1</v>
      </c>
      <c r="K31" s="15">
        <v>1</v>
      </c>
      <c r="L31" s="59">
        <v>1</v>
      </c>
      <c r="M31" s="15">
        <v>1</v>
      </c>
      <c r="N31" s="15">
        <v>1</v>
      </c>
      <c r="O31" s="15">
        <v>1</v>
      </c>
      <c r="P31" s="15">
        <v>1</v>
      </c>
      <c r="Q31" s="15">
        <v>1</v>
      </c>
      <c r="R31" s="15">
        <v>1</v>
      </c>
      <c r="S31" s="15">
        <v>1</v>
      </c>
      <c r="T31" s="15">
        <v>1</v>
      </c>
      <c r="U31" s="15">
        <v>1</v>
      </c>
      <c r="V31" s="15">
        <v>1</v>
      </c>
      <c r="W31" s="15">
        <v>1</v>
      </c>
      <c r="X31" s="15">
        <v>1</v>
      </c>
      <c r="Y31" s="15">
        <v>1</v>
      </c>
      <c r="Z31" s="15">
        <v>1</v>
      </c>
      <c r="AA31" s="15">
        <v>1</v>
      </c>
      <c r="AB31" s="15">
        <v>1</v>
      </c>
      <c r="AC31" s="15">
        <v>1</v>
      </c>
      <c r="AD31" s="15">
        <v>1</v>
      </c>
      <c r="AE31" s="15">
        <v>1</v>
      </c>
      <c r="AF31" s="14">
        <v>3</v>
      </c>
      <c r="AG31" s="15">
        <v>1</v>
      </c>
      <c r="AH31" s="15">
        <v>1</v>
      </c>
      <c r="AI31" s="59">
        <v>1</v>
      </c>
      <c r="AJ31" s="15">
        <v>1</v>
      </c>
      <c r="AK31" s="30">
        <v>2</v>
      </c>
      <c r="AL31" s="15">
        <v>1</v>
      </c>
      <c r="AM31" s="15">
        <v>1</v>
      </c>
      <c r="AN31" s="15">
        <v>1</v>
      </c>
      <c r="AO31" s="15">
        <v>1</v>
      </c>
      <c r="AP31" s="15">
        <v>1</v>
      </c>
      <c r="AQ31" s="15">
        <v>1</v>
      </c>
      <c r="AR31" s="15">
        <v>1</v>
      </c>
      <c r="AS31" s="56">
        <f t="shared" si="8"/>
        <v>95.238095238095227</v>
      </c>
      <c r="AT31" s="56">
        <f t="shared" si="9"/>
        <v>2.3809523809523809</v>
      </c>
      <c r="AU31" s="56">
        <f t="shared" si="10"/>
        <v>2.3809523809523809</v>
      </c>
      <c r="AV31" s="56">
        <f t="shared" si="11"/>
        <v>0</v>
      </c>
      <c r="AW31" s="143"/>
      <c r="AX31" s="143"/>
      <c r="AY31" s="143"/>
      <c r="AZ31" s="143"/>
      <c r="BA31" s="149"/>
    </row>
    <row r="32" spans="1:59" x14ac:dyDescent="0.25">
      <c r="A32" s="140"/>
      <c r="B32" s="54" t="s">
        <v>47</v>
      </c>
      <c r="C32" s="30">
        <v>2</v>
      </c>
      <c r="D32" s="15">
        <v>1</v>
      </c>
      <c r="E32" s="14">
        <v>3</v>
      </c>
      <c r="F32" s="30">
        <v>2</v>
      </c>
      <c r="G32" s="15">
        <v>1</v>
      </c>
      <c r="H32" s="14">
        <v>3</v>
      </c>
      <c r="I32" s="58">
        <v>3</v>
      </c>
      <c r="J32" s="30">
        <v>2</v>
      </c>
      <c r="K32" s="52">
        <v>2</v>
      </c>
      <c r="L32" s="30">
        <v>2</v>
      </c>
      <c r="M32" s="15">
        <v>1</v>
      </c>
      <c r="N32" s="14">
        <v>3</v>
      </c>
      <c r="O32" s="13">
        <v>3</v>
      </c>
      <c r="P32" s="15">
        <v>1</v>
      </c>
      <c r="Q32" s="14">
        <v>3</v>
      </c>
      <c r="R32" s="15">
        <v>1</v>
      </c>
      <c r="S32" s="15">
        <v>1</v>
      </c>
      <c r="T32" s="30">
        <v>2</v>
      </c>
      <c r="U32" s="15">
        <v>1</v>
      </c>
      <c r="V32" s="15">
        <v>1</v>
      </c>
      <c r="W32" s="15">
        <v>1</v>
      </c>
      <c r="X32" s="30">
        <v>2</v>
      </c>
      <c r="Y32" s="15">
        <v>1</v>
      </c>
      <c r="Z32" s="14">
        <v>3</v>
      </c>
      <c r="AA32" s="15">
        <v>1</v>
      </c>
      <c r="AB32" s="14">
        <v>3</v>
      </c>
      <c r="AC32" s="15">
        <v>1</v>
      </c>
      <c r="AD32" s="15">
        <v>1</v>
      </c>
      <c r="AE32" s="30">
        <v>2</v>
      </c>
      <c r="AF32" s="14">
        <v>3</v>
      </c>
      <c r="AG32" s="15">
        <v>1</v>
      </c>
      <c r="AH32" s="14">
        <v>3</v>
      </c>
      <c r="AI32" s="59">
        <v>1</v>
      </c>
      <c r="AJ32" s="30">
        <v>2</v>
      </c>
      <c r="AK32" s="30">
        <v>2</v>
      </c>
      <c r="AL32" s="15">
        <v>1</v>
      </c>
      <c r="AM32" s="51">
        <v>2</v>
      </c>
      <c r="AN32" s="15">
        <v>1</v>
      </c>
      <c r="AO32" s="30">
        <v>2</v>
      </c>
      <c r="AP32" s="15">
        <v>1</v>
      </c>
      <c r="AQ32" s="14">
        <v>3</v>
      </c>
      <c r="AR32" s="14">
        <v>3</v>
      </c>
      <c r="AS32" s="56">
        <f t="shared" si="8"/>
        <v>42.857142857142854</v>
      </c>
      <c r="AT32" s="56">
        <f t="shared" si="9"/>
        <v>28.571428571428569</v>
      </c>
      <c r="AU32" s="56">
        <f t="shared" si="10"/>
        <v>28.571428571428569</v>
      </c>
      <c r="AV32" s="56">
        <f t="shared" si="11"/>
        <v>0</v>
      </c>
      <c r="AW32" s="143"/>
      <c r="AX32" s="143"/>
      <c r="AY32" s="143"/>
      <c r="AZ32" s="143"/>
      <c r="BA32" s="149"/>
    </row>
    <row r="33" spans="1:53" x14ac:dyDescent="0.25">
      <c r="A33" s="140"/>
      <c r="B33" s="54" t="s">
        <v>48</v>
      </c>
      <c r="C33" s="30">
        <v>2</v>
      </c>
      <c r="D33" s="30">
        <v>2</v>
      </c>
      <c r="E33" s="14">
        <v>3</v>
      </c>
      <c r="F33" s="30">
        <v>2</v>
      </c>
      <c r="G33" s="30">
        <v>2</v>
      </c>
      <c r="H33" s="14">
        <v>3</v>
      </c>
      <c r="I33" s="30">
        <v>2</v>
      </c>
      <c r="J33" s="15">
        <v>1</v>
      </c>
      <c r="K33" s="52">
        <v>2</v>
      </c>
      <c r="L33" s="30">
        <v>2</v>
      </c>
      <c r="M33" s="15">
        <v>1</v>
      </c>
      <c r="N33" s="30">
        <v>2</v>
      </c>
      <c r="O33" s="13">
        <v>3</v>
      </c>
      <c r="P33" s="15">
        <v>1</v>
      </c>
      <c r="Q33" s="15">
        <v>1</v>
      </c>
      <c r="R33" s="15">
        <v>1</v>
      </c>
      <c r="S33" s="15">
        <v>1</v>
      </c>
      <c r="T33" s="15">
        <v>1</v>
      </c>
      <c r="U33" s="15">
        <v>1</v>
      </c>
      <c r="V33" s="15">
        <v>1</v>
      </c>
      <c r="W33" s="15">
        <v>1</v>
      </c>
      <c r="X33" s="30">
        <v>2</v>
      </c>
      <c r="Y33" s="15">
        <v>1</v>
      </c>
      <c r="Z33" s="15">
        <v>1</v>
      </c>
      <c r="AA33" s="15">
        <v>1</v>
      </c>
      <c r="AB33" s="15">
        <v>1</v>
      </c>
      <c r="AC33" s="15">
        <v>1</v>
      </c>
      <c r="AD33" s="15">
        <v>1</v>
      </c>
      <c r="AE33" s="30">
        <v>2</v>
      </c>
      <c r="AF33" s="14">
        <v>3</v>
      </c>
      <c r="AG33" s="15">
        <v>1</v>
      </c>
      <c r="AH33" s="14">
        <v>3</v>
      </c>
      <c r="AI33" s="59">
        <v>1</v>
      </c>
      <c r="AJ33" s="15">
        <v>1</v>
      </c>
      <c r="AK33" s="30">
        <v>2</v>
      </c>
      <c r="AL33" s="15">
        <v>1</v>
      </c>
      <c r="AM33" s="45">
        <v>1</v>
      </c>
      <c r="AN33" s="15">
        <v>1</v>
      </c>
      <c r="AO33" s="15">
        <v>1</v>
      </c>
      <c r="AP33" s="30">
        <v>2</v>
      </c>
      <c r="AQ33" s="15">
        <v>1</v>
      </c>
      <c r="AR33" s="30">
        <v>2</v>
      </c>
      <c r="AS33" s="56">
        <f t="shared" si="8"/>
        <v>57.142857142857139</v>
      </c>
      <c r="AT33" s="56">
        <f t="shared" si="9"/>
        <v>30.952380952380953</v>
      </c>
      <c r="AU33" s="56">
        <f t="shared" si="10"/>
        <v>11.904761904761903</v>
      </c>
      <c r="AV33" s="56">
        <f t="shared" si="11"/>
        <v>0</v>
      </c>
      <c r="AW33" s="143"/>
      <c r="AX33" s="143"/>
      <c r="AY33" s="143"/>
      <c r="AZ33" s="143"/>
      <c r="BA33" s="149"/>
    </row>
    <row r="34" spans="1:53" x14ac:dyDescent="0.25">
      <c r="A34" s="140"/>
      <c r="B34" s="54" t="s">
        <v>49</v>
      </c>
      <c r="C34" s="30">
        <v>2</v>
      </c>
      <c r="D34" s="30">
        <v>2</v>
      </c>
      <c r="E34" s="14">
        <v>3</v>
      </c>
      <c r="F34" s="59">
        <v>1</v>
      </c>
      <c r="G34" s="30">
        <v>2</v>
      </c>
      <c r="H34" s="14">
        <v>3</v>
      </c>
      <c r="I34" s="30">
        <v>2</v>
      </c>
      <c r="J34" s="15">
        <v>1</v>
      </c>
      <c r="K34" s="52">
        <v>2</v>
      </c>
      <c r="L34" s="59">
        <v>1</v>
      </c>
      <c r="M34" s="30">
        <v>2</v>
      </c>
      <c r="N34" s="15">
        <v>1</v>
      </c>
      <c r="O34" s="13">
        <v>3</v>
      </c>
      <c r="P34" s="14">
        <v>3</v>
      </c>
      <c r="Q34" s="30">
        <v>2</v>
      </c>
      <c r="R34" s="15">
        <v>1</v>
      </c>
      <c r="S34" s="15">
        <v>1</v>
      </c>
      <c r="T34" s="15">
        <v>1</v>
      </c>
      <c r="U34" s="30">
        <v>2</v>
      </c>
      <c r="V34" s="30">
        <v>2</v>
      </c>
      <c r="W34" s="15">
        <v>1</v>
      </c>
      <c r="X34" s="30">
        <v>2</v>
      </c>
      <c r="Y34" s="15">
        <v>1</v>
      </c>
      <c r="Z34" s="15">
        <v>1</v>
      </c>
      <c r="AA34" s="15">
        <v>1</v>
      </c>
      <c r="AB34" s="15">
        <v>1</v>
      </c>
      <c r="AC34" s="30">
        <v>2</v>
      </c>
      <c r="AD34" s="15">
        <v>1</v>
      </c>
      <c r="AE34" s="15">
        <v>1</v>
      </c>
      <c r="AF34" s="14">
        <v>3</v>
      </c>
      <c r="AG34" s="30">
        <v>2</v>
      </c>
      <c r="AH34" s="30">
        <v>2</v>
      </c>
      <c r="AI34" s="59">
        <v>1</v>
      </c>
      <c r="AJ34" s="15">
        <v>1</v>
      </c>
      <c r="AK34" s="30">
        <v>2</v>
      </c>
      <c r="AL34" s="15">
        <v>1</v>
      </c>
      <c r="AM34" s="15">
        <v>1</v>
      </c>
      <c r="AN34" s="15">
        <v>1</v>
      </c>
      <c r="AO34" s="14">
        <v>3</v>
      </c>
      <c r="AP34" s="15">
        <v>1</v>
      </c>
      <c r="AQ34" s="14">
        <v>3</v>
      </c>
      <c r="AR34" s="15">
        <v>1</v>
      </c>
      <c r="AS34" s="56">
        <f t="shared" si="8"/>
        <v>50</v>
      </c>
      <c r="AT34" s="56">
        <f t="shared" si="9"/>
        <v>33.333333333333329</v>
      </c>
      <c r="AU34" s="56">
        <f t="shared" si="10"/>
        <v>16.666666666666664</v>
      </c>
      <c r="AV34" s="56">
        <f t="shared" si="11"/>
        <v>0</v>
      </c>
      <c r="AW34" s="143"/>
      <c r="AX34" s="143"/>
      <c r="AY34" s="143"/>
      <c r="AZ34" s="143"/>
      <c r="BA34" s="149"/>
    </row>
    <row r="35" spans="1:53" x14ac:dyDescent="0.25">
      <c r="A35" s="140"/>
      <c r="B35" s="54" t="s">
        <v>50</v>
      </c>
      <c r="C35" s="15">
        <v>1</v>
      </c>
      <c r="D35" s="30">
        <v>2</v>
      </c>
      <c r="E35" s="14">
        <v>3</v>
      </c>
      <c r="F35" s="30">
        <v>2</v>
      </c>
      <c r="G35" s="15">
        <v>1</v>
      </c>
      <c r="H35" s="15">
        <v>1</v>
      </c>
      <c r="I35" s="15">
        <v>1</v>
      </c>
      <c r="J35" s="15">
        <v>1</v>
      </c>
      <c r="K35" s="52">
        <v>2</v>
      </c>
      <c r="L35" s="30">
        <v>2</v>
      </c>
      <c r="M35" s="15">
        <v>1</v>
      </c>
      <c r="N35" s="14">
        <v>3</v>
      </c>
      <c r="O35" s="13">
        <v>3</v>
      </c>
      <c r="P35" s="15">
        <v>1</v>
      </c>
      <c r="Q35" s="30">
        <v>2</v>
      </c>
      <c r="R35" s="15">
        <v>1</v>
      </c>
      <c r="S35" s="15">
        <v>1</v>
      </c>
      <c r="T35" s="15">
        <v>1</v>
      </c>
      <c r="U35" s="30">
        <v>2</v>
      </c>
      <c r="V35" s="15">
        <v>1</v>
      </c>
      <c r="W35" s="15">
        <v>1</v>
      </c>
      <c r="X35" s="15">
        <v>1</v>
      </c>
      <c r="Y35" s="15">
        <v>1</v>
      </c>
      <c r="Z35" s="30">
        <v>2</v>
      </c>
      <c r="AA35" s="15">
        <v>1</v>
      </c>
      <c r="AB35" s="15">
        <v>1</v>
      </c>
      <c r="AC35" s="15">
        <v>1</v>
      </c>
      <c r="AD35" s="15">
        <v>1</v>
      </c>
      <c r="AE35" s="15">
        <v>1</v>
      </c>
      <c r="AF35" s="14">
        <v>3</v>
      </c>
      <c r="AG35" s="15">
        <v>1</v>
      </c>
      <c r="AH35" s="15">
        <v>1</v>
      </c>
      <c r="AI35" s="59">
        <v>1</v>
      </c>
      <c r="AJ35" s="15">
        <v>1</v>
      </c>
      <c r="AK35" s="30">
        <v>2</v>
      </c>
      <c r="AL35" s="15">
        <v>1</v>
      </c>
      <c r="AM35" s="45">
        <v>1</v>
      </c>
      <c r="AN35" s="15">
        <v>1</v>
      </c>
      <c r="AO35" s="15">
        <v>1</v>
      </c>
      <c r="AP35" s="30">
        <v>2</v>
      </c>
      <c r="AQ35" s="15">
        <v>1</v>
      </c>
      <c r="AR35" s="30">
        <v>2</v>
      </c>
      <c r="AS35" s="56">
        <f t="shared" si="8"/>
        <v>66.666666666666657</v>
      </c>
      <c r="AT35" s="56">
        <f t="shared" si="9"/>
        <v>23.809523809523807</v>
      </c>
      <c r="AU35" s="56">
        <f t="shared" si="10"/>
        <v>9.5238095238095237</v>
      </c>
      <c r="AV35" s="56">
        <f t="shared" si="11"/>
        <v>0</v>
      </c>
      <c r="AW35" s="143"/>
      <c r="AX35" s="143"/>
      <c r="AY35" s="143"/>
      <c r="AZ35" s="143"/>
      <c r="BA35" s="149"/>
    </row>
    <row r="36" spans="1:53" x14ac:dyDescent="0.25">
      <c r="A36" s="140"/>
      <c r="B36" s="54" t="s">
        <v>51</v>
      </c>
      <c r="C36" s="30">
        <v>2</v>
      </c>
      <c r="D36" s="15">
        <v>1</v>
      </c>
      <c r="E36" s="15">
        <v>1</v>
      </c>
      <c r="F36" s="59">
        <v>1</v>
      </c>
      <c r="G36" s="30">
        <v>2</v>
      </c>
      <c r="H36" s="15">
        <v>1</v>
      </c>
      <c r="I36" s="15">
        <v>1</v>
      </c>
      <c r="J36" s="15">
        <v>1</v>
      </c>
      <c r="K36" s="14">
        <v>3</v>
      </c>
      <c r="L36" s="59">
        <v>1</v>
      </c>
      <c r="M36" s="22" t="s">
        <v>98</v>
      </c>
      <c r="N36" s="15">
        <v>1</v>
      </c>
      <c r="O36" s="15">
        <v>1</v>
      </c>
      <c r="P36" s="15">
        <v>1</v>
      </c>
      <c r="Q36" s="15">
        <v>1</v>
      </c>
      <c r="R36" s="15">
        <v>1</v>
      </c>
      <c r="S36" s="60">
        <v>2</v>
      </c>
      <c r="T36" s="30">
        <v>2</v>
      </c>
      <c r="U36" s="14">
        <v>3</v>
      </c>
      <c r="V36" s="15">
        <v>1</v>
      </c>
      <c r="W36" s="15">
        <v>1</v>
      </c>
      <c r="X36" s="30">
        <v>2</v>
      </c>
      <c r="Y36" s="15">
        <v>1</v>
      </c>
      <c r="Z36" s="15">
        <v>1</v>
      </c>
      <c r="AA36" s="15">
        <v>1</v>
      </c>
      <c r="AB36" s="14">
        <v>3</v>
      </c>
      <c r="AC36" s="15">
        <v>1</v>
      </c>
      <c r="AD36" s="15">
        <v>1</v>
      </c>
      <c r="AE36" s="15">
        <v>1</v>
      </c>
      <c r="AF36" s="14">
        <v>3</v>
      </c>
      <c r="AG36" s="15">
        <v>1</v>
      </c>
      <c r="AH36" s="15">
        <v>1</v>
      </c>
      <c r="AI36" s="15">
        <v>1</v>
      </c>
      <c r="AJ36" s="15">
        <v>1</v>
      </c>
      <c r="AK36" s="13">
        <v>3</v>
      </c>
      <c r="AL36" s="15">
        <v>1</v>
      </c>
      <c r="AM36" s="51">
        <v>2</v>
      </c>
      <c r="AN36" s="15">
        <v>1</v>
      </c>
      <c r="AO36" s="15">
        <v>1</v>
      </c>
      <c r="AP36" s="15">
        <v>1</v>
      </c>
      <c r="AQ36" s="15">
        <v>1</v>
      </c>
      <c r="AR36" s="15">
        <v>1</v>
      </c>
      <c r="AS36" s="56">
        <f t="shared" si="8"/>
        <v>71.428571428571431</v>
      </c>
      <c r="AT36" s="56">
        <f t="shared" si="9"/>
        <v>14.285714285714285</v>
      </c>
      <c r="AU36" s="56">
        <f t="shared" si="10"/>
        <v>11.904761904761903</v>
      </c>
      <c r="AV36" s="56">
        <f t="shared" si="11"/>
        <v>2.3809523809523809</v>
      </c>
      <c r="AW36" s="143"/>
      <c r="AX36" s="143"/>
      <c r="AY36" s="143"/>
      <c r="AZ36" s="143"/>
      <c r="BA36" s="149"/>
    </row>
    <row r="37" spans="1:53" x14ac:dyDescent="0.25">
      <c r="A37" s="140"/>
      <c r="B37" s="54" t="s">
        <v>52</v>
      </c>
      <c r="C37" s="15">
        <v>1</v>
      </c>
      <c r="D37" s="15">
        <v>1</v>
      </c>
      <c r="E37" s="15">
        <v>1</v>
      </c>
      <c r="F37" s="58">
        <v>3</v>
      </c>
      <c r="G37" s="15">
        <v>1</v>
      </c>
      <c r="H37" s="14">
        <v>3</v>
      </c>
      <c r="I37" s="59">
        <v>1</v>
      </c>
      <c r="J37" s="15">
        <v>1</v>
      </c>
      <c r="K37" s="15">
        <v>1</v>
      </c>
      <c r="L37" s="58">
        <v>3</v>
      </c>
      <c r="M37" s="14">
        <v>3</v>
      </c>
      <c r="N37" s="15">
        <v>1</v>
      </c>
      <c r="O37" s="13">
        <v>3</v>
      </c>
      <c r="P37" s="14">
        <v>3</v>
      </c>
      <c r="Q37" s="14">
        <v>3</v>
      </c>
      <c r="R37" s="15">
        <v>1</v>
      </c>
      <c r="S37" s="60">
        <v>2</v>
      </c>
      <c r="T37" s="14">
        <v>3</v>
      </c>
      <c r="U37" s="15">
        <v>1</v>
      </c>
      <c r="V37" s="14">
        <v>3</v>
      </c>
      <c r="W37" s="14">
        <v>3</v>
      </c>
      <c r="X37" s="30">
        <v>2</v>
      </c>
      <c r="Y37" s="15">
        <v>1</v>
      </c>
      <c r="Z37" s="22" t="s">
        <v>98</v>
      </c>
      <c r="AA37" s="14">
        <v>3</v>
      </c>
      <c r="AB37" s="14">
        <v>3</v>
      </c>
      <c r="AC37" s="14">
        <v>3</v>
      </c>
      <c r="AD37" s="15">
        <v>1</v>
      </c>
      <c r="AE37" s="30">
        <v>2</v>
      </c>
      <c r="AF37" s="14">
        <v>3</v>
      </c>
      <c r="AG37" s="14">
        <v>3</v>
      </c>
      <c r="AH37" s="15">
        <v>1</v>
      </c>
      <c r="AI37" s="30">
        <v>2</v>
      </c>
      <c r="AJ37" s="14">
        <v>3</v>
      </c>
      <c r="AK37" s="13">
        <v>3</v>
      </c>
      <c r="AL37" s="14">
        <v>3</v>
      </c>
      <c r="AM37" s="49">
        <v>3</v>
      </c>
      <c r="AN37" s="15">
        <v>1</v>
      </c>
      <c r="AO37" s="14">
        <v>3</v>
      </c>
      <c r="AP37" s="15">
        <v>1</v>
      </c>
      <c r="AQ37" s="14">
        <v>3</v>
      </c>
      <c r="AR37" s="15">
        <v>1</v>
      </c>
      <c r="AS37" s="56">
        <f t="shared" si="8"/>
        <v>38.095238095238095</v>
      </c>
      <c r="AT37" s="56">
        <f t="shared" si="9"/>
        <v>9.5238095238095237</v>
      </c>
      <c r="AU37" s="56">
        <f t="shared" si="10"/>
        <v>50</v>
      </c>
      <c r="AV37" s="56">
        <f t="shared" si="11"/>
        <v>2.3809523809523809</v>
      </c>
      <c r="AW37" s="143"/>
      <c r="AX37" s="143"/>
      <c r="AY37" s="143"/>
      <c r="AZ37" s="143"/>
      <c r="BA37" s="149"/>
    </row>
    <row r="38" spans="1:53" ht="16.5" customHeight="1" x14ac:dyDescent="0.25">
      <c r="A38" s="140"/>
      <c r="B38" s="138" t="s">
        <v>53</v>
      </c>
      <c r="C38" s="30">
        <v>2</v>
      </c>
      <c r="D38" s="14">
        <v>3</v>
      </c>
      <c r="E38" s="14">
        <v>3</v>
      </c>
      <c r="F38" s="58">
        <v>3</v>
      </c>
      <c r="G38" s="15">
        <v>1</v>
      </c>
      <c r="H38" s="30">
        <v>2</v>
      </c>
      <c r="I38" s="58">
        <v>3</v>
      </c>
      <c r="J38" s="30">
        <v>2</v>
      </c>
      <c r="K38" s="14">
        <v>3</v>
      </c>
      <c r="L38" s="30">
        <v>2</v>
      </c>
      <c r="M38" s="15">
        <v>1</v>
      </c>
      <c r="N38" s="14">
        <v>3</v>
      </c>
      <c r="O38" s="13">
        <v>3</v>
      </c>
      <c r="P38" s="14">
        <v>3</v>
      </c>
      <c r="Q38" s="14">
        <v>3</v>
      </c>
      <c r="R38" s="14">
        <v>3</v>
      </c>
      <c r="S38" s="60">
        <v>2</v>
      </c>
      <c r="T38" s="14">
        <v>3</v>
      </c>
      <c r="U38" s="14">
        <v>3</v>
      </c>
      <c r="V38" s="14">
        <v>3</v>
      </c>
      <c r="W38" s="14">
        <v>3</v>
      </c>
      <c r="X38" s="14">
        <v>3</v>
      </c>
      <c r="Y38" s="15">
        <v>1</v>
      </c>
      <c r="Z38" s="14">
        <v>3</v>
      </c>
      <c r="AA38" s="14">
        <v>3</v>
      </c>
      <c r="AB38" s="14">
        <v>3</v>
      </c>
      <c r="AC38" s="14">
        <v>3</v>
      </c>
      <c r="AD38" s="30">
        <v>2</v>
      </c>
      <c r="AE38" s="30">
        <v>2</v>
      </c>
      <c r="AF38" s="14">
        <v>3</v>
      </c>
      <c r="AG38" s="14">
        <v>3</v>
      </c>
      <c r="AH38" s="30">
        <v>2</v>
      </c>
      <c r="AI38" s="13">
        <v>3</v>
      </c>
      <c r="AJ38" s="14">
        <v>3</v>
      </c>
      <c r="AK38" s="13">
        <v>3</v>
      </c>
      <c r="AL38" s="14">
        <v>3</v>
      </c>
      <c r="AM38" s="49">
        <v>3</v>
      </c>
      <c r="AN38" s="22" t="s">
        <v>98</v>
      </c>
      <c r="AO38" s="14">
        <v>3</v>
      </c>
      <c r="AP38" s="14">
        <v>3</v>
      </c>
      <c r="AQ38" s="14">
        <v>3</v>
      </c>
      <c r="AR38" s="30">
        <v>2</v>
      </c>
      <c r="AS38" s="56">
        <f t="shared" si="8"/>
        <v>7.1428571428571423</v>
      </c>
      <c r="AT38" s="56">
        <f t="shared" si="9"/>
        <v>21.428571428571427</v>
      </c>
      <c r="AU38" s="56">
        <f t="shared" si="10"/>
        <v>69.047619047619051</v>
      </c>
      <c r="AV38" s="56">
        <f t="shared" si="11"/>
        <v>2.3809523809523809</v>
      </c>
      <c r="AW38" s="143"/>
      <c r="AX38" s="143"/>
      <c r="AY38" s="143"/>
      <c r="AZ38" s="143"/>
      <c r="BA38" s="149"/>
    </row>
    <row r="39" spans="1:53" ht="16.5" customHeight="1" x14ac:dyDescent="0.25">
      <c r="A39" s="140"/>
      <c r="B39" s="138" t="s">
        <v>54</v>
      </c>
      <c r="C39" s="15">
        <v>1</v>
      </c>
      <c r="D39" s="14">
        <v>3</v>
      </c>
      <c r="E39" s="14">
        <v>3</v>
      </c>
      <c r="F39" s="59">
        <v>1</v>
      </c>
      <c r="G39" s="15">
        <v>1</v>
      </c>
      <c r="H39" s="14">
        <v>3</v>
      </c>
      <c r="I39" s="58">
        <v>3</v>
      </c>
      <c r="J39" s="15">
        <v>1</v>
      </c>
      <c r="K39" s="14">
        <v>3</v>
      </c>
      <c r="L39" s="58">
        <v>3</v>
      </c>
      <c r="M39" s="15">
        <v>1</v>
      </c>
      <c r="N39" s="14">
        <v>3</v>
      </c>
      <c r="O39" s="13">
        <v>3</v>
      </c>
      <c r="P39" s="14">
        <v>3</v>
      </c>
      <c r="Q39" s="14">
        <v>3</v>
      </c>
      <c r="R39" s="30">
        <v>2</v>
      </c>
      <c r="S39" s="60">
        <v>2</v>
      </c>
      <c r="T39" s="30">
        <v>2</v>
      </c>
      <c r="U39" s="15">
        <v>1</v>
      </c>
      <c r="V39" s="14">
        <v>3</v>
      </c>
      <c r="W39" s="14">
        <v>3</v>
      </c>
      <c r="X39" s="14">
        <v>3</v>
      </c>
      <c r="Y39" s="15">
        <v>1</v>
      </c>
      <c r="Z39" s="14">
        <v>3</v>
      </c>
      <c r="AA39" s="14">
        <v>3</v>
      </c>
      <c r="AB39" s="14">
        <v>3</v>
      </c>
      <c r="AC39" s="14">
        <v>3</v>
      </c>
      <c r="AD39" s="14">
        <v>3</v>
      </c>
      <c r="AE39" s="30">
        <v>2</v>
      </c>
      <c r="AF39" s="14">
        <v>3</v>
      </c>
      <c r="AG39" s="14">
        <v>3</v>
      </c>
      <c r="AH39" s="14">
        <v>3</v>
      </c>
      <c r="AI39" s="58">
        <v>3</v>
      </c>
      <c r="AJ39" s="14">
        <v>3</v>
      </c>
      <c r="AK39" s="13">
        <v>3</v>
      </c>
      <c r="AL39" s="14">
        <v>3</v>
      </c>
      <c r="AM39" s="45">
        <v>1</v>
      </c>
      <c r="AN39" s="22" t="s">
        <v>98</v>
      </c>
      <c r="AO39" s="14">
        <v>3</v>
      </c>
      <c r="AP39" s="30">
        <v>2</v>
      </c>
      <c r="AQ39" s="14">
        <v>3</v>
      </c>
      <c r="AR39" s="15">
        <v>1</v>
      </c>
      <c r="AS39" s="56">
        <f t="shared" si="8"/>
        <v>21.428571428571427</v>
      </c>
      <c r="AT39" s="56">
        <f t="shared" si="9"/>
        <v>11.904761904761903</v>
      </c>
      <c r="AU39" s="56">
        <f t="shared" si="10"/>
        <v>64.285714285714292</v>
      </c>
      <c r="AV39" s="56">
        <f t="shared" si="11"/>
        <v>2.3809523809523809</v>
      </c>
      <c r="AW39" s="143"/>
      <c r="AX39" s="143"/>
      <c r="AY39" s="143"/>
      <c r="AZ39" s="143"/>
      <c r="BA39" s="149"/>
    </row>
    <row r="40" spans="1:53" ht="16.5" customHeight="1" x14ac:dyDescent="0.25">
      <c r="A40" s="140"/>
      <c r="B40" s="138" t="s">
        <v>55</v>
      </c>
      <c r="C40" s="15">
        <v>1</v>
      </c>
      <c r="D40" s="30">
        <v>2</v>
      </c>
      <c r="E40" s="15">
        <v>1</v>
      </c>
      <c r="F40" s="59">
        <v>1</v>
      </c>
      <c r="G40" s="15">
        <v>1</v>
      </c>
      <c r="H40" s="15">
        <v>1</v>
      </c>
      <c r="I40" s="15">
        <v>1</v>
      </c>
      <c r="J40" s="15">
        <v>1</v>
      </c>
      <c r="K40" s="14">
        <v>3</v>
      </c>
      <c r="L40" s="30">
        <v>2</v>
      </c>
      <c r="M40" s="15">
        <v>1</v>
      </c>
      <c r="N40" s="15">
        <v>1</v>
      </c>
      <c r="O40" s="15">
        <v>1</v>
      </c>
      <c r="P40" s="15">
        <v>1</v>
      </c>
      <c r="Q40" s="15">
        <v>1</v>
      </c>
      <c r="R40" s="15">
        <v>1</v>
      </c>
      <c r="S40" s="60">
        <v>2</v>
      </c>
      <c r="T40" s="15">
        <v>1</v>
      </c>
      <c r="U40" s="30">
        <v>2</v>
      </c>
      <c r="V40" s="15">
        <v>1</v>
      </c>
      <c r="W40" s="14">
        <v>3</v>
      </c>
      <c r="X40" s="30">
        <v>2</v>
      </c>
      <c r="Y40" s="30">
        <v>2</v>
      </c>
      <c r="Z40" s="30">
        <v>2</v>
      </c>
      <c r="AA40" s="30">
        <v>2</v>
      </c>
      <c r="AB40" s="14">
        <v>3</v>
      </c>
      <c r="AC40" s="30">
        <v>2</v>
      </c>
      <c r="AD40" s="15">
        <v>1</v>
      </c>
      <c r="AE40" s="15">
        <v>1</v>
      </c>
      <c r="AF40" s="14">
        <v>3</v>
      </c>
      <c r="AG40" s="15">
        <v>1</v>
      </c>
      <c r="AH40" s="14">
        <v>3</v>
      </c>
      <c r="AI40" s="30">
        <v>2</v>
      </c>
      <c r="AJ40" s="30">
        <v>2</v>
      </c>
      <c r="AK40" s="13">
        <v>3</v>
      </c>
      <c r="AL40" s="15">
        <v>1</v>
      </c>
      <c r="AM40" s="15">
        <v>1</v>
      </c>
      <c r="AN40" s="15">
        <v>1</v>
      </c>
      <c r="AO40" s="15">
        <v>1</v>
      </c>
      <c r="AP40" s="15">
        <v>1</v>
      </c>
      <c r="AQ40" s="30">
        <v>2</v>
      </c>
      <c r="AR40" s="22" t="s">
        <v>98</v>
      </c>
      <c r="AS40" s="56">
        <f t="shared" si="8"/>
        <v>54.761904761904766</v>
      </c>
      <c r="AT40" s="56">
        <f t="shared" si="9"/>
        <v>28.571428571428569</v>
      </c>
      <c r="AU40" s="56">
        <f t="shared" si="10"/>
        <v>14.285714285714285</v>
      </c>
      <c r="AV40" s="56">
        <f t="shared" si="11"/>
        <v>2.3809523809523809</v>
      </c>
      <c r="AW40" s="143"/>
      <c r="AX40" s="143"/>
      <c r="AY40" s="143"/>
      <c r="AZ40" s="143"/>
      <c r="BA40" s="149"/>
    </row>
    <row r="41" spans="1:53" ht="16.5" customHeight="1" x14ac:dyDescent="0.25">
      <c r="A41" s="140"/>
      <c r="B41" s="138" t="s">
        <v>56</v>
      </c>
      <c r="C41" s="15">
        <v>1</v>
      </c>
      <c r="D41" s="14">
        <v>3</v>
      </c>
      <c r="E41" s="14">
        <v>3</v>
      </c>
      <c r="F41" s="59">
        <v>1</v>
      </c>
      <c r="G41" s="15">
        <v>1</v>
      </c>
      <c r="H41" s="14">
        <v>3</v>
      </c>
      <c r="I41" s="14">
        <v>3</v>
      </c>
      <c r="J41" s="14">
        <v>3</v>
      </c>
      <c r="K41" s="14">
        <v>3</v>
      </c>
      <c r="L41" s="58">
        <v>3</v>
      </c>
      <c r="M41" s="15">
        <v>1</v>
      </c>
      <c r="N41" s="30">
        <v>2</v>
      </c>
      <c r="O41" s="13">
        <v>3</v>
      </c>
      <c r="P41" s="14">
        <v>3</v>
      </c>
      <c r="Q41" s="14">
        <v>3</v>
      </c>
      <c r="R41" s="30">
        <v>2</v>
      </c>
      <c r="S41" s="60">
        <v>2</v>
      </c>
      <c r="T41" s="15">
        <v>1</v>
      </c>
      <c r="U41" s="14">
        <v>3</v>
      </c>
      <c r="V41" s="15">
        <v>1</v>
      </c>
      <c r="W41" s="14">
        <v>3</v>
      </c>
      <c r="X41" s="30">
        <v>2</v>
      </c>
      <c r="Y41" s="14">
        <v>3</v>
      </c>
      <c r="Z41" s="14">
        <v>3</v>
      </c>
      <c r="AA41" s="14">
        <v>3</v>
      </c>
      <c r="AB41" s="15">
        <v>1</v>
      </c>
      <c r="AC41" s="15">
        <v>1</v>
      </c>
      <c r="AD41" s="30">
        <v>2</v>
      </c>
      <c r="AE41" s="30">
        <v>2</v>
      </c>
      <c r="AF41" s="14">
        <v>3</v>
      </c>
      <c r="AG41" s="14">
        <v>3</v>
      </c>
      <c r="AH41" s="14">
        <v>3</v>
      </c>
      <c r="AI41" s="13">
        <v>3</v>
      </c>
      <c r="AJ41" s="15">
        <v>1</v>
      </c>
      <c r="AK41" s="13">
        <v>3</v>
      </c>
      <c r="AL41" s="14">
        <v>3</v>
      </c>
      <c r="AM41" s="51">
        <v>2</v>
      </c>
      <c r="AN41" s="15">
        <v>1</v>
      </c>
      <c r="AO41" s="15">
        <v>1</v>
      </c>
      <c r="AP41" s="15">
        <v>1</v>
      </c>
      <c r="AQ41" s="30">
        <v>2</v>
      </c>
      <c r="AR41" s="30">
        <v>2</v>
      </c>
      <c r="AS41" s="56">
        <f t="shared" si="8"/>
        <v>28.571428571428569</v>
      </c>
      <c r="AT41" s="56">
        <f t="shared" si="9"/>
        <v>21.428571428571427</v>
      </c>
      <c r="AU41" s="56">
        <f t="shared" si="10"/>
        <v>50</v>
      </c>
      <c r="AV41" s="56">
        <f t="shared" si="11"/>
        <v>0</v>
      </c>
      <c r="AW41" s="143"/>
      <c r="AX41" s="143"/>
      <c r="AY41" s="143"/>
      <c r="AZ41" s="143"/>
      <c r="BA41" s="149"/>
    </row>
    <row r="42" spans="1:53" ht="16.5" customHeight="1" thickBot="1" x14ac:dyDescent="0.3">
      <c r="A42" s="141"/>
      <c r="B42" s="138" t="s">
        <v>57</v>
      </c>
      <c r="C42" s="52">
        <v>2</v>
      </c>
      <c r="D42" s="52">
        <v>2</v>
      </c>
      <c r="E42" s="14">
        <v>3</v>
      </c>
      <c r="F42" s="119">
        <v>1</v>
      </c>
      <c r="G42" s="52">
        <v>2</v>
      </c>
      <c r="H42" s="14">
        <v>3</v>
      </c>
      <c r="I42" s="14">
        <v>3</v>
      </c>
      <c r="J42" s="52">
        <v>2</v>
      </c>
      <c r="K42" s="14">
        <v>3</v>
      </c>
      <c r="L42" s="52">
        <v>2</v>
      </c>
      <c r="M42" s="52">
        <v>2</v>
      </c>
      <c r="N42" s="14">
        <v>3</v>
      </c>
      <c r="O42" s="13">
        <v>3</v>
      </c>
      <c r="P42" s="14">
        <v>3</v>
      </c>
      <c r="Q42" s="14">
        <v>3</v>
      </c>
      <c r="R42" s="52">
        <v>2</v>
      </c>
      <c r="S42" s="60">
        <v>2</v>
      </c>
      <c r="T42" s="14">
        <v>3</v>
      </c>
      <c r="U42" s="14">
        <v>3</v>
      </c>
      <c r="V42" s="14">
        <v>3</v>
      </c>
      <c r="W42" s="14">
        <v>3</v>
      </c>
      <c r="X42" s="30">
        <v>2</v>
      </c>
      <c r="Y42" s="52">
        <v>2</v>
      </c>
      <c r="Z42" s="14">
        <v>3</v>
      </c>
      <c r="AA42" s="14">
        <v>3</v>
      </c>
      <c r="AB42" s="14">
        <v>3</v>
      </c>
      <c r="AC42" s="14">
        <v>3</v>
      </c>
      <c r="AD42" s="52">
        <v>2</v>
      </c>
      <c r="AE42" s="14">
        <v>3</v>
      </c>
      <c r="AF42" s="14">
        <v>3</v>
      </c>
      <c r="AG42" s="14">
        <v>3</v>
      </c>
      <c r="AH42" s="14">
        <v>3</v>
      </c>
      <c r="AI42" s="58">
        <v>3</v>
      </c>
      <c r="AJ42" s="14">
        <v>3</v>
      </c>
      <c r="AK42" s="14">
        <v>3</v>
      </c>
      <c r="AL42" s="114">
        <v>1</v>
      </c>
      <c r="AM42" s="46">
        <v>1</v>
      </c>
      <c r="AN42" s="120" t="s">
        <v>98</v>
      </c>
      <c r="AO42" s="14">
        <v>3</v>
      </c>
      <c r="AP42" s="14">
        <v>3</v>
      </c>
      <c r="AQ42" s="52">
        <v>2</v>
      </c>
      <c r="AR42" s="14">
        <v>3</v>
      </c>
      <c r="AS42" s="56">
        <f t="shared" si="8"/>
        <v>7.1428571428571423</v>
      </c>
      <c r="AT42" s="56">
        <f t="shared" si="9"/>
        <v>28.571428571428569</v>
      </c>
      <c r="AU42" s="56">
        <f t="shared" si="10"/>
        <v>61.904761904761905</v>
      </c>
      <c r="AV42" s="56">
        <f t="shared" si="11"/>
        <v>2.3809523809523809</v>
      </c>
      <c r="AW42" s="144"/>
      <c r="AX42" s="144"/>
      <c r="AY42" s="144"/>
      <c r="AZ42" s="144"/>
      <c r="BA42" s="149"/>
    </row>
    <row r="43" spans="1:53" ht="8.65" customHeight="1" thickBot="1" x14ac:dyDescent="0.3">
      <c r="A43" s="33"/>
      <c r="B43" s="55"/>
      <c r="C43" s="128">
        <f>COUNTA(C29:AR42)</f>
        <v>588</v>
      </c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37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36"/>
      <c r="AS43" s="28"/>
      <c r="AT43" s="28"/>
      <c r="AU43" s="28"/>
      <c r="AV43" s="28"/>
    </row>
    <row r="44" spans="1:53" x14ac:dyDescent="0.25">
      <c r="A44" s="145" t="s">
        <v>58</v>
      </c>
      <c r="B44" s="138" t="s">
        <v>59</v>
      </c>
      <c r="C44" s="60">
        <v>2</v>
      </c>
      <c r="D44" s="59">
        <v>1</v>
      </c>
      <c r="E44" s="58">
        <v>3</v>
      </c>
      <c r="F44" s="58">
        <v>3</v>
      </c>
      <c r="G44" s="59">
        <v>1</v>
      </c>
      <c r="H44" s="59">
        <v>1</v>
      </c>
      <c r="I44" s="30">
        <v>2</v>
      </c>
      <c r="J44" s="59">
        <v>1</v>
      </c>
      <c r="K44" s="121">
        <v>2</v>
      </c>
      <c r="L44" s="59">
        <v>1</v>
      </c>
      <c r="M44" s="59">
        <v>1</v>
      </c>
      <c r="N44" s="60">
        <v>2</v>
      </c>
      <c r="O44" s="58">
        <v>3</v>
      </c>
      <c r="P44" s="59">
        <v>1</v>
      </c>
      <c r="Q44" s="14">
        <v>3</v>
      </c>
      <c r="R44" s="60">
        <v>2</v>
      </c>
      <c r="S44" s="60">
        <v>2</v>
      </c>
      <c r="T44" s="60">
        <v>2</v>
      </c>
      <c r="U44" s="58">
        <v>3</v>
      </c>
      <c r="V44" s="58">
        <v>3</v>
      </c>
      <c r="W44" s="58">
        <v>3</v>
      </c>
      <c r="X44" s="30">
        <v>2</v>
      </c>
      <c r="Y44" s="60">
        <v>2</v>
      </c>
      <c r="Z44" s="58">
        <v>3</v>
      </c>
      <c r="AA44" s="60">
        <v>2</v>
      </c>
      <c r="AB44" s="60">
        <v>2</v>
      </c>
      <c r="AC44" s="59">
        <v>1</v>
      </c>
      <c r="AD44" s="59">
        <v>1</v>
      </c>
      <c r="AE44" s="60">
        <v>2</v>
      </c>
      <c r="AF44" s="60">
        <v>2</v>
      </c>
      <c r="AG44" s="58">
        <v>3</v>
      </c>
      <c r="AH44" s="60">
        <v>2</v>
      </c>
      <c r="AI44" s="60">
        <v>2</v>
      </c>
      <c r="AJ44" s="60">
        <v>2</v>
      </c>
      <c r="AK44" s="122">
        <v>3</v>
      </c>
      <c r="AL44" s="59">
        <v>1</v>
      </c>
      <c r="AM44" s="123">
        <v>1</v>
      </c>
      <c r="AN44" s="59">
        <v>1</v>
      </c>
      <c r="AO44" s="60">
        <v>2</v>
      </c>
      <c r="AP44" s="58">
        <v>3</v>
      </c>
      <c r="AQ44" s="60">
        <v>2</v>
      </c>
      <c r="AR44" s="59">
        <v>1</v>
      </c>
      <c r="AS44" s="56">
        <f t="shared" ref="AS44:AS52" si="12">COUNTIF(C44:AR44,1)/(COUNTA($C$4:$AR$4))*100</f>
        <v>30.952380952380953</v>
      </c>
      <c r="AT44" s="56">
        <f t="shared" ref="AT44:AT52" si="13">COUNTIF(C44:AR44,2)/(COUNTA($C$4:$AR$4))*100</f>
        <v>42.857142857142854</v>
      </c>
      <c r="AU44" s="56">
        <f t="shared" ref="AU44:AU52" si="14">COUNTIF(C44:AR44,3)/(COUNTA($C$4:$AR$4))*100</f>
        <v>26.190476190476193</v>
      </c>
      <c r="AV44" s="56">
        <f t="shared" ref="AV44:AV52" si="15">COUNTIF(C44:AR44,"o")/(COUNTA($C$4:$AR$4))*100</f>
        <v>0</v>
      </c>
      <c r="AW44" s="142">
        <f>SUM(AS44:AS52)*COUNTA(C4:AR4)/COUNTA(C44:AR52)</f>
        <v>33.862433862433861</v>
      </c>
      <c r="AX44" s="142">
        <f>SUM(AT44:AT52)*COUNTA(C4:AR4)/COUNTA(C44:AR52)</f>
        <v>38.888888888888886</v>
      </c>
      <c r="AY44" s="142">
        <f>SUM(AU44:AU52)*COUNTA(C4:AR4)/COUNTA(C44:AR52)</f>
        <v>26.19047619047619</v>
      </c>
      <c r="AZ44" s="142">
        <f>SUM(AV44:AV52)*COUNTA(C4:AR4)/COUNTA(C44:AR52)</f>
        <v>1.0582010582010581</v>
      </c>
      <c r="BA44" s="148" t="s">
        <v>58</v>
      </c>
    </row>
    <row r="45" spans="1:53" x14ac:dyDescent="0.25">
      <c r="A45" s="146"/>
      <c r="B45" s="138" t="s">
        <v>60</v>
      </c>
      <c r="C45" s="30">
        <v>2</v>
      </c>
      <c r="D45" s="15">
        <v>1</v>
      </c>
      <c r="E45" s="14">
        <v>3</v>
      </c>
      <c r="F45" s="30">
        <v>2</v>
      </c>
      <c r="G45" s="15">
        <v>1</v>
      </c>
      <c r="H45" s="14">
        <v>3</v>
      </c>
      <c r="I45" s="30">
        <v>2</v>
      </c>
      <c r="J45" s="15">
        <v>1</v>
      </c>
      <c r="K45" s="14">
        <v>3</v>
      </c>
      <c r="L45" s="59">
        <v>1</v>
      </c>
      <c r="M45" s="15">
        <v>1</v>
      </c>
      <c r="N45" s="14">
        <v>3</v>
      </c>
      <c r="O45" s="30">
        <v>2</v>
      </c>
      <c r="P45" s="30">
        <v>2</v>
      </c>
      <c r="Q45" s="14">
        <v>3</v>
      </c>
      <c r="R45" s="30">
        <v>2</v>
      </c>
      <c r="S45" s="60">
        <v>2</v>
      </c>
      <c r="T45" s="30">
        <v>2</v>
      </c>
      <c r="U45" s="14">
        <v>3</v>
      </c>
      <c r="V45" s="14">
        <v>3</v>
      </c>
      <c r="W45" s="14">
        <v>3</v>
      </c>
      <c r="X45" s="30">
        <v>2</v>
      </c>
      <c r="Y45" s="15">
        <v>1</v>
      </c>
      <c r="Z45" s="14">
        <v>3</v>
      </c>
      <c r="AA45" s="15">
        <v>1</v>
      </c>
      <c r="AB45" s="30">
        <v>2</v>
      </c>
      <c r="AC45" s="15">
        <v>1</v>
      </c>
      <c r="AD45" s="15">
        <v>1</v>
      </c>
      <c r="AE45" s="30">
        <v>2</v>
      </c>
      <c r="AF45" s="14">
        <v>3</v>
      </c>
      <c r="AG45" s="14">
        <v>3</v>
      </c>
      <c r="AH45" s="14">
        <v>3</v>
      </c>
      <c r="AI45" s="13">
        <v>3</v>
      </c>
      <c r="AJ45" s="14">
        <v>3</v>
      </c>
      <c r="AK45" s="13">
        <v>3</v>
      </c>
      <c r="AL45" s="30">
        <v>2</v>
      </c>
      <c r="AM45" s="46">
        <v>1</v>
      </c>
      <c r="AN45" s="15">
        <v>1</v>
      </c>
      <c r="AO45" s="30">
        <v>2</v>
      </c>
      <c r="AP45" s="15">
        <v>1</v>
      </c>
      <c r="AQ45" s="14">
        <v>3</v>
      </c>
      <c r="AR45" s="15">
        <v>1</v>
      </c>
      <c r="AS45" s="56">
        <f t="shared" si="12"/>
        <v>30.952380952380953</v>
      </c>
      <c r="AT45" s="56">
        <f t="shared" si="13"/>
        <v>30.952380952380953</v>
      </c>
      <c r="AU45" s="56">
        <f t="shared" si="14"/>
        <v>38.095238095238095</v>
      </c>
      <c r="AV45" s="56">
        <f t="shared" si="15"/>
        <v>0</v>
      </c>
      <c r="AW45" s="143"/>
      <c r="AX45" s="143"/>
      <c r="AY45" s="143"/>
      <c r="AZ45" s="143"/>
      <c r="BA45" s="148"/>
    </row>
    <row r="46" spans="1:53" x14ac:dyDescent="0.25">
      <c r="A46" s="146"/>
      <c r="B46" s="138" t="s">
        <v>61</v>
      </c>
      <c r="C46" s="15">
        <v>1</v>
      </c>
      <c r="D46" s="15">
        <v>1</v>
      </c>
      <c r="E46" s="14">
        <v>3</v>
      </c>
      <c r="F46" s="30">
        <v>2</v>
      </c>
      <c r="G46" s="15">
        <v>1</v>
      </c>
      <c r="H46" s="30">
        <v>2</v>
      </c>
      <c r="I46" s="59">
        <v>1</v>
      </c>
      <c r="J46" s="15">
        <v>1</v>
      </c>
      <c r="K46" s="15">
        <v>1</v>
      </c>
      <c r="L46" s="59">
        <v>1</v>
      </c>
      <c r="M46" s="15">
        <v>1</v>
      </c>
      <c r="N46" s="15">
        <v>1</v>
      </c>
      <c r="O46" s="30">
        <v>2</v>
      </c>
      <c r="P46" s="15">
        <v>1</v>
      </c>
      <c r="Q46" s="15">
        <v>1</v>
      </c>
      <c r="R46" s="15">
        <v>1</v>
      </c>
      <c r="S46" s="60">
        <v>2</v>
      </c>
      <c r="T46" s="15">
        <v>1</v>
      </c>
      <c r="U46" s="15">
        <v>1</v>
      </c>
      <c r="V46" s="14">
        <v>3</v>
      </c>
      <c r="W46" s="14">
        <v>3</v>
      </c>
      <c r="X46" s="15">
        <v>1</v>
      </c>
      <c r="Y46" s="15">
        <v>1</v>
      </c>
      <c r="Z46" s="15">
        <v>1</v>
      </c>
      <c r="AA46" s="15">
        <v>1</v>
      </c>
      <c r="AB46" s="15">
        <v>1</v>
      </c>
      <c r="AC46" s="15">
        <v>1</v>
      </c>
      <c r="AD46" s="15">
        <v>1</v>
      </c>
      <c r="AE46" s="30">
        <v>2</v>
      </c>
      <c r="AF46" s="14">
        <v>3</v>
      </c>
      <c r="AG46" s="30">
        <v>2</v>
      </c>
      <c r="AH46" s="30">
        <v>2</v>
      </c>
      <c r="AI46" s="58">
        <v>3</v>
      </c>
      <c r="AJ46" s="30">
        <v>2</v>
      </c>
      <c r="AK46" s="13">
        <v>3</v>
      </c>
      <c r="AL46" s="15">
        <v>1</v>
      </c>
      <c r="AM46" s="45">
        <v>1</v>
      </c>
      <c r="AN46" s="22" t="s">
        <v>98</v>
      </c>
      <c r="AO46" s="15">
        <v>1</v>
      </c>
      <c r="AP46" s="30">
        <v>2</v>
      </c>
      <c r="AQ46" s="30">
        <v>2</v>
      </c>
      <c r="AR46" s="30">
        <v>2</v>
      </c>
      <c r="AS46" s="56">
        <f t="shared" si="12"/>
        <v>57.142857142857139</v>
      </c>
      <c r="AT46" s="56">
        <f t="shared" si="13"/>
        <v>26.190476190476193</v>
      </c>
      <c r="AU46" s="56">
        <f t="shared" si="14"/>
        <v>14.285714285714285</v>
      </c>
      <c r="AV46" s="56">
        <f t="shared" si="15"/>
        <v>2.3809523809523809</v>
      </c>
      <c r="AW46" s="143"/>
      <c r="AX46" s="143"/>
      <c r="AY46" s="143"/>
      <c r="AZ46" s="143"/>
      <c r="BA46" s="148"/>
    </row>
    <row r="47" spans="1:53" x14ac:dyDescent="0.25">
      <c r="A47" s="146"/>
      <c r="B47" s="138" t="s">
        <v>62</v>
      </c>
      <c r="C47" s="30">
        <v>2</v>
      </c>
      <c r="D47" s="30">
        <v>2</v>
      </c>
      <c r="E47" s="15">
        <v>1</v>
      </c>
      <c r="F47" s="30">
        <v>2</v>
      </c>
      <c r="G47" s="15">
        <v>1</v>
      </c>
      <c r="H47" s="14">
        <v>3</v>
      </c>
      <c r="I47" s="30">
        <v>2</v>
      </c>
      <c r="J47" s="15">
        <v>1</v>
      </c>
      <c r="K47" s="52">
        <v>2</v>
      </c>
      <c r="L47" s="59">
        <v>1</v>
      </c>
      <c r="M47" s="15">
        <v>1</v>
      </c>
      <c r="N47" s="14">
        <v>3</v>
      </c>
      <c r="O47" s="30">
        <v>2</v>
      </c>
      <c r="P47" s="15">
        <v>1</v>
      </c>
      <c r="Q47" s="15">
        <v>1</v>
      </c>
      <c r="R47" s="30">
        <v>2</v>
      </c>
      <c r="S47" s="60">
        <v>2</v>
      </c>
      <c r="T47" s="30">
        <v>2</v>
      </c>
      <c r="U47" s="30">
        <v>2</v>
      </c>
      <c r="V47" s="14">
        <v>3</v>
      </c>
      <c r="W47" s="30">
        <v>2</v>
      </c>
      <c r="X47" s="30">
        <v>2</v>
      </c>
      <c r="Y47" s="22" t="s">
        <v>98</v>
      </c>
      <c r="Z47" s="15">
        <v>1</v>
      </c>
      <c r="AA47" s="14">
        <v>3</v>
      </c>
      <c r="AB47" s="30">
        <v>2</v>
      </c>
      <c r="AC47" s="15">
        <v>1</v>
      </c>
      <c r="AD47" s="15">
        <v>1</v>
      </c>
      <c r="AE47" s="30">
        <v>2</v>
      </c>
      <c r="AF47" s="30">
        <v>2</v>
      </c>
      <c r="AG47" s="14">
        <v>3</v>
      </c>
      <c r="AH47" s="15">
        <v>1</v>
      </c>
      <c r="AI47" s="13">
        <v>3</v>
      </c>
      <c r="AJ47" s="14">
        <v>3</v>
      </c>
      <c r="AK47" s="30">
        <v>2</v>
      </c>
      <c r="AL47" s="15">
        <v>1</v>
      </c>
      <c r="AM47" s="45">
        <v>1</v>
      </c>
      <c r="AN47" s="15">
        <v>1</v>
      </c>
      <c r="AO47" s="15">
        <v>1</v>
      </c>
      <c r="AP47" s="30">
        <v>2</v>
      </c>
      <c r="AQ47" s="30">
        <v>2</v>
      </c>
      <c r="AR47" s="30">
        <v>2</v>
      </c>
      <c r="AS47" s="56">
        <f t="shared" si="12"/>
        <v>35.714285714285715</v>
      </c>
      <c r="AT47" s="56">
        <f t="shared" si="13"/>
        <v>45.238095238095241</v>
      </c>
      <c r="AU47" s="56">
        <f t="shared" si="14"/>
        <v>16.666666666666664</v>
      </c>
      <c r="AV47" s="56">
        <f t="shared" si="15"/>
        <v>2.3809523809523809</v>
      </c>
      <c r="AW47" s="143"/>
      <c r="AX47" s="143"/>
      <c r="AY47" s="143"/>
      <c r="AZ47" s="143"/>
      <c r="BA47" s="148"/>
    </row>
    <row r="48" spans="1:53" x14ac:dyDescent="0.25">
      <c r="A48" s="146"/>
      <c r="B48" s="138" t="s">
        <v>63</v>
      </c>
      <c r="C48" s="30">
        <v>2</v>
      </c>
      <c r="D48" s="15">
        <v>1</v>
      </c>
      <c r="E48" s="14">
        <v>3</v>
      </c>
      <c r="F48" s="30">
        <v>2</v>
      </c>
      <c r="G48" s="15">
        <v>1</v>
      </c>
      <c r="H48" s="14">
        <v>3</v>
      </c>
      <c r="I48" s="30">
        <v>2</v>
      </c>
      <c r="J48" s="15">
        <v>1</v>
      </c>
      <c r="K48" s="52">
        <v>2</v>
      </c>
      <c r="L48" s="30">
        <v>2</v>
      </c>
      <c r="M48" s="15">
        <v>1</v>
      </c>
      <c r="N48" s="30">
        <v>2</v>
      </c>
      <c r="O48" s="30">
        <v>2</v>
      </c>
      <c r="P48" s="15">
        <v>1</v>
      </c>
      <c r="Q48" s="14">
        <v>3</v>
      </c>
      <c r="R48" s="30">
        <v>2</v>
      </c>
      <c r="S48" s="60">
        <v>2</v>
      </c>
      <c r="T48" s="30">
        <v>2</v>
      </c>
      <c r="U48" s="14">
        <v>3</v>
      </c>
      <c r="V48" s="30">
        <v>2</v>
      </c>
      <c r="W48" s="30">
        <v>2</v>
      </c>
      <c r="X48" s="58">
        <v>3</v>
      </c>
      <c r="Y48" s="15">
        <v>1</v>
      </c>
      <c r="Z48" s="14">
        <v>3</v>
      </c>
      <c r="AA48" s="14">
        <v>3</v>
      </c>
      <c r="AB48" s="30">
        <v>2</v>
      </c>
      <c r="AC48" s="30">
        <v>2</v>
      </c>
      <c r="AD48" s="30">
        <v>2</v>
      </c>
      <c r="AE48" s="30">
        <v>2</v>
      </c>
      <c r="AF48" s="14">
        <v>3</v>
      </c>
      <c r="AG48" s="30">
        <v>2</v>
      </c>
      <c r="AH48" s="30">
        <v>2</v>
      </c>
      <c r="AI48" s="59">
        <v>1</v>
      </c>
      <c r="AJ48" s="15">
        <v>1</v>
      </c>
      <c r="AK48" s="13">
        <v>3</v>
      </c>
      <c r="AL48" s="15">
        <v>1</v>
      </c>
      <c r="AM48" s="46">
        <v>1</v>
      </c>
      <c r="AN48" s="15">
        <v>1</v>
      </c>
      <c r="AO48" s="15">
        <v>1</v>
      </c>
      <c r="AP48" s="15">
        <v>1</v>
      </c>
      <c r="AQ48" s="14">
        <v>3</v>
      </c>
      <c r="AR48" s="15">
        <v>1</v>
      </c>
      <c r="AS48" s="56">
        <f t="shared" si="12"/>
        <v>33.333333333333329</v>
      </c>
      <c r="AT48" s="56">
        <f t="shared" si="13"/>
        <v>42.857142857142854</v>
      </c>
      <c r="AU48" s="56">
        <f t="shared" si="14"/>
        <v>23.809523809523807</v>
      </c>
      <c r="AV48" s="56">
        <f t="shared" si="15"/>
        <v>0</v>
      </c>
      <c r="AW48" s="143"/>
      <c r="AX48" s="143"/>
      <c r="AY48" s="143"/>
      <c r="AZ48" s="143"/>
      <c r="BA48" s="148"/>
    </row>
    <row r="49" spans="1:53" x14ac:dyDescent="0.25">
      <c r="A49" s="146"/>
      <c r="B49" s="138" t="s">
        <v>64</v>
      </c>
      <c r="C49" s="30">
        <v>2</v>
      </c>
      <c r="D49" s="30">
        <v>2</v>
      </c>
      <c r="E49" s="30">
        <v>2</v>
      </c>
      <c r="F49" s="30">
        <v>2</v>
      </c>
      <c r="G49" s="15">
        <v>1</v>
      </c>
      <c r="H49" s="30">
        <v>2</v>
      </c>
      <c r="I49" s="58">
        <v>3</v>
      </c>
      <c r="J49" s="15">
        <v>1</v>
      </c>
      <c r="K49" s="14">
        <v>3</v>
      </c>
      <c r="L49" s="30">
        <v>2</v>
      </c>
      <c r="M49" s="15">
        <v>1</v>
      </c>
      <c r="N49" s="30">
        <v>2</v>
      </c>
      <c r="O49" s="58">
        <v>3</v>
      </c>
      <c r="P49" s="15">
        <v>1</v>
      </c>
      <c r="Q49" s="30">
        <v>2</v>
      </c>
      <c r="R49" s="30">
        <v>2</v>
      </c>
      <c r="S49" s="60">
        <v>2</v>
      </c>
      <c r="T49" s="30">
        <v>2</v>
      </c>
      <c r="U49" s="14">
        <v>3</v>
      </c>
      <c r="V49" s="30">
        <v>2</v>
      </c>
      <c r="W49" s="14">
        <v>3</v>
      </c>
      <c r="X49" s="30">
        <v>2</v>
      </c>
      <c r="Y49" s="15">
        <v>1</v>
      </c>
      <c r="Z49" s="14">
        <v>3</v>
      </c>
      <c r="AA49" s="14">
        <v>3</v>
      </c>
      <c r="AB49" s="30">
        <v>2</v>
      </c>
      <c r="AC49" s="30">
        <v>2</v>
      </c>
      <c r="AD49" s="30">
        <v>2</v>
      </c>
      <c r="AE49" s="14">
        <v>3</v>
      </c>
      <c r="AF49" s="14">
        <v>3</v>
      </c>
      <c r="AG49" s="14">
        <v>3</v>
      </c>
      <c r="AH49" s="30">
        <v>2</v>
      </c>
      <c r="AI49" s="30">
        <v>2</v>
      </c>
      <c r="AJ49" s="30">
        <v>2</v>
      </c>
      <c r="AK49" s="13">
        <v>3</v>
      </c>
      <c r="AL49" s="15">
        <v>1</v>
      </c>
      <c r="AM49" s="51">
        <v>2</v>
      </c>
      <c r="AN49" s="22" t="s">
        <v>98</v>
      </c>
      <c r="AO49" s="30">
        <v>2</v>
      </c>
      <c r="AP49" s="30">
        <v>2</v>
      </c>
      <c r="AQ49" s="30">
        <v>2</v>
      </c>
      <c r="AR49" s="30">
        <v>2</v>
      </c>
      <c r="AS49" s="56">
        <f t="shared" si="12"/>
        <v>14.285714285714285</v>
      </c>
      <c r="AT49" s="56">
        <f t="shared" si="13"/>
        <v>57.142857142857139</v>
      </c>
      <c r="AU49" s="56">
        <f t="shared" si="14"/>
        <v>26.190476190476193</v>
      </c>
      <c r="AV49" s="56">
        <f t="shared" si="15"/>
        <v>2.3809523809523809</v>
      </c>
      <c r="AW49" s="143"/>
      <c r="AX49" s="143"/>
      <c r="AY49" s="143"/>
      <c r="AZ49" s="143"/>
      <c r="BA49" s="148"/>
    </row>
    <row r="50" spans="1:53" x14ac:dyDescent="0.25">
      <c r="A50" s="146"/>
      <c r="B50" s="138" t="s">
        <v>65</v>
      </c>
      <c r="C50" s="30">
        <v>2</v>
      </c>
      <c r="D50" s="15">
        <v>1</v>
      </c>
      <c r="E50" s="15">
        <v>1</v>
      </c>
      <c r="F50" s="30">
        <v>2</v>
      </c>
      <c r="G50" s="15">
        <v>1</v>
      </c>
      <c r="H50" s="14">
        <v>3</v>
      </c>
      <c r="I50" s="59">
        <v>1</v>
      </c>
      <c r="J50" s="15">
        <v>1</v>
      </c>
      <c r="K50" s="14">
        <v>3</v>
      </c>
      <c r="L50" s="59">
        <v>1</v>
      </c>
      <c r="M50" s="15">
        <v>1</v>
      </c>
      <c r="N50" s="15">
        <v>1</v>
      </c>
      <c r="O50" s="58">
        <v>3</v>
      </c>
      <c r="P50" s="15">
        <v>1</v>
      </c>
      <c r="Q50" s="14">
        <v>3</v>
      </c>
      <c r="R50" s="15">
        <v>1</v>
      </c>
      <c r="S50" s="60">
        <v>2</v>
      </c>
      <c r="T50" s="15">
        <v>1</v>
      </c>
      <c r="U50" s="30">
        <v>2</v>
      </c>
      <c r="V50" s="14">
        <v>3</v>
      </c>
      <c r="W50" s="14">
        <v>3</v>
      </c>
      <c r="X50" s="15">
        <v>1</v>
      </c>
      <c r="Y50" s="15">
        <v>1</v>
      </c>
      <c r="Z50" s="30">
        <v>2</v>
      </c>
      <c r="AA50" s="15">
        <v>1</v>
      </c>
      <c r="AB50" s="30">
        <v>2</v>
      </c>
      <c r="AC50" s="15">
        <v>1</v>
      </c>
      <c r="AD50" s="30">
        <v>2</v>
      </c>
      <c r="AE50" s="30">
        <v>2</v>
      </c>
      <c r="AF50" s="14">
        <v>3</v>
      </c>
      <c r="AG50" s="30">
        <v>2</v>
      </c>
      <c r="AH50" s="15">
        <v>1</v>
      </c>
      <c r="AI50" s="30">
        <v>2</v>
      </c>
      <c r="AJ50" s="15">
        <v>1</v>
      </c>
      <c r="AK50" s="13">
        <v>3</v>
      </c>
      <c r="AL50" s="15">
        <v>1</v>
      </c>
      <c r="AM50" s="46">
        <v>1</v>
      </c>
      <c r="AN50" s="15">
        <v>1</v>
      </c>
      <c r="AO50" s="15">
        <v>1</v>
      </c>
      <c r="AP50" s="15">
        <v>1</v>
      </c>
      <c r="AQ50" s="15">
        <v>1</v>
      </c>
      <c r="AR50" s="15">
        <v>1</v>
      </c>
      <c r="AS50" s="56">
        <f t="shared" si="12"/>
        <v>57.142857142857139</v>
      </c>
      <c r="AT50" s="56">
        <f t="shared" si="13"/>
        <v>23.809523809523807</v>
      </c>
      <c r="AU50" s="56">
        <f t="shared" si="14"/>
        <v>19.047619047619047</v>
      </c>
      <c r="AV50" s="56">
        <f t="shared" si="15"/>
        <v>0</v>
      </c>
      <c r="AW50" s="143"/>
      <c r="AX50" s="143"/>
      <c r="AY50" s="143"/>
      <c r="AZ50" s="143"/>
      <c r="BA50" s="148"/>
    </row>
    <row r="51" spans="1:53" x14ac:dyDescent="0.25">
      <c r="A51" s="146"/>
      <c r="B51" s="138" t="s">
        <v>66</v>
      </c>
      <c r="C51" s="30">
        <v>2</v>
      </c>
      <c r="D51" s="14">
        <v>3</v>
      </c>
      <c r="E51" s="30">
        <v>2</v>
      </c>
      <c r="F51" s="59">
        <v>1</v>
      </c>
      <c r="G51" s="15">
        <v>1</v>
      </c>
      <c r="H51" s="14">
        <v>3</v>
      </c>
      <c r="I51" s="30">
        <v>2</v>
      </c>
      <c r="J51" s="30">
        <v>2</v>
      </c>
      <c r="K51" s="14">
        <v>3</v>
      </c>
      <c r="L51" s="30">
        <v>2</v>
      </c>
      <c r="M51" s="30">
        <v>2</v>
      </c>
      <c r="N51" s="30">
        <v>2</v>
      </c>
      <c r="O51" s="30">
        <v>2</v>
      </c>
      <c r="P51" s="15">
        <v>1</v>
      </c>
      <c r="Q51" s="14">
        <v>3</v>
      </c>
      <c r="R51" s="30">
        <v>2</v>
      </c>
      <c r="S51" s="60">
        <v>2</v>
      </c>
      <c r="T51" s="30">
        <v>2</v>
      </c>
      <c r="U51" s="14">
        <v>3</v>
      </c>
      <c r="V51" s="14">
        <v>3</v>
      </c>
      <c r="W51" s="14">
        <v>3</v>
      </c>
      <c r="X51" s="30">
        <v>2</v>
      </c>
      <c r="Y51" s="15">
        <v>1</v>
      </c>
      <c r="Z51" s="15">
        <v>1</v>
      </c>
      <c r="AA51" s="14">
        <v>3</v>
      </c>
      <c r="AB51" s="30">
        <v>2</v>
      </c>
      <c r="AC51" s="30">
        <v>2</v>
      </c>
      <c r="AD51" s="30">
        <v>2</v>
      </c>
      <c r="AE51" s="14">
        <v>3</v>
      </c>
      <c r="AF51" s="14">
        <v>3</v>
      </c>
      <c r="AG51" s="14">
        <v>3</v>
      </c>
      <c r="AH51" s="14">
        <v>3</v>
      </c>
      <c r="AI51" s="30">
        <v>2</v>
      </c>
      <c r="AJ51" s="15">
        <v>1</v>
      </c>
      <c r="AK51" s="13">
        <v>3</v>
      </c>
      <c r="AL51" s="30">
        <v>2</v>
      </c>
      <c r="AM51" s="51">
        <v>2</v>
      </c>
      <c r="AN51" s="15">
        <v>1</v>
      </c>
      <c r="AO51" s="15">
        <v>1</v>
      </c>
      <c r="AP51" s="15">
        <v>1</v>
      </c>
      <c r="AQ51" s="14">
        <v>3</v>
      </c>
      <c r="AR51" s="22" t="s">
        <v>98</v>
      </c>
      <c r="AS51" s="56">
        <f t="shared" si="12"/>
        <v>21.428571428571427</v>
      </c>
      <c r="AT51" s="56">
        <f t="shared" si="13"/>
        <v>42.857142857142854</v>
      </c>
      <c r="AU51" s="56">
        <f t="shared" si="14"/>
        <v>33.333333333333329</v>
      </c>
      <c r="AV51" s="56">
        <f t="shared" si="15"/>
        <v>2.3809523809523809</v>
      </c>
      <c r="AW51" s="143"/>
      <c r="AX51" s="143"/>
      <c r="AY51" s="143"/>
      <c r="AZ51" s="143"/>
      <c r="BA51" s="148"/>
    </row>
    <row r="52" spans="1:53" ht="15.75" thickBot="1" x14ac:dyDescent="0.3">
      <c r="A52" s="147"/>
      <c r="B52" s="54" t="s">
        <v>67</v>
      </c>
      <c r="C52" s="15">
        <v>1</v>
      </c>
      <c r="D52" s="30">
        <v>2</v>
      </c>
      <c r="E52" s="14">
        <v>3</v>
      </c>
      <c r="F52" s="58">
        <v>3</v>
      </c>
      <c r="G52" s="15">
        <v>1</v>
      </c>
      <c r="H52" s="14">
        <v>3</v>
      </c>
      <c r="I52" s="30">
        <v>2</v>
      </c>
      <c r="J52" s="14">
        <v>3</v>
      </c>
      <c r="K52" s="14">
        <v>3</v>
      </c>
      <c r="L52" s="30">
        <v>2</v>
      </c>
      <c r="M52" s="15">
        <v>1</v>
      </c>
      <c r="N52" s="15">
        <v>1</v>
      </c>
      <c r="O52" s="30">
        <v>2</v>
      </c>
      <c r="P52" s="30">
        <v>2</v>
      </c>
      <c r="Q52" s="15">
        <v>1</v>
      </c>
      <c r="R52" s="30">
        <v>2</v>
      </c>
      <c r="S52" s="60">
        <v>2</v>
      </c>
      <c r="T52" s="30">
        <v>2</v>
      </c>
      <c r="U52" s="14">
        <v>3</v>
      </c>
      <c r="V52" s="14">
        <v>3</v>
      </c>
      <c r="W52" s="14">
        <v>3</v>
      </c>
      <c r="X52" s="30">
        <v>2</v>
      </c>
      <c r="Y52" s="15">
        <v>1</v>
      </c>
      <c r="Z52" s="14">
        <v>3</v>
      </c>
      <c r="AA52" s="14">
        <v>3</v>
      </c>
      <c r="AB52" s="30">
        <v>2</v>
      </c>
      <c r="AC52" s="30">
        <v>2</v>
      </c>
      <c r="AD52" s="15">
        <v>1</v>
      </c>
      <c r="AE52" s="14">
        <v>3</v>
      </c>
      <c r="AF52" s="14">
        <v>3</v>
      </c>
      <c r="AG52" s="14">
        <v>3</v>
      </c>
      <c r="AH52" s="30">
        <v>2</v>
      </c>
      <c r="AI52" s="30">
        <v>2</v>
      </c>
      <c r="AJ52" s="30">
        <v>2</v>
      </c>
      <c r="AK52" s="13">
        <v>3</v>
      </c>
      <c r="AL52" s="30">
        <v>2</v>
      </c>
      <c r="AM52" s="46">
        <v>1</v>
      </c>
      <c r="AN52" s="30">
        <v>2</v>
      </c>
      <c r="AO52" s="14">
        <v>3</v>
      </c>
      <c r="AP52" s="15">
        <v>1</v>
      </c>
      <c r="AQ52" s="14">
        <v>3</v>
      </c>
      <c r="AR52" s="15">
        <v>1</v>
      </c>
      <c r="AS52" s="56">
        <f t="shared" si="12"/>
        <v>23.809523809523807</v>
      </c>
      <c r="AT52" s="56">
        <f t="shared" si="13"/>
        <v>38.095238095238095</v>
      </c>
      <c r="AU52" s="56">
        <f t="shared" si="14"/>
        <v>38.095238095238095</v>
      </c>
      <c r="AV52" s="56">
        <f t="shared" si="15"/>
        <v>0</v>
      </c>
      <c r="AW52" s="144"/>
      <c r="AX52" s="144"/>
      <c r="AY52" s="144"/>
      <c r="AZ52" s="144"/>
      <c r="BA52" s="148"/>
    </row>
    <row r="53" spans="1:53" ht="8.65" customHeight="1" thickBot="1" x14ac:dyDescent="0.3">
      <c r="A53" s="33"/>
      <c r="B53" s="55"/>
      <c r="C53" s="108">
        <f>COUNTA(C44:AR52)</f>
        <v>378</v>
      </c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29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</row>
    <row r="54" spans="1:53" ht="15" customHeight="1" x14ac:dyDescent="0.25">
      <c r="A54" s="139" t="s">
        <v>68</v>
      </c>
      <c r="B54" s="54" t="s">
        <v>69</v>
      </c>
      <c r="C54" s="30">
        <v>2</v>
      </c>
      <c r="D54" s="30">
        <v>2</v>
      </c>
      <c r="E54" s="30">
        <v>2</v>
      </c>
      <c r="F54" s="58">
        <v>3</v>
      </c>
      <c r="G54" s="14">
        <v>3</v>
      </c>
      <c r="H54" s="30">
        <v>2</v>
      </c>
      <c r="I54" s="30">
        <v>2</v>
      </c>
      <c r="J54" s="30">
        <v>2</v>
      </c>
      <c r="K54" s="30">
        <v>2</v>
      </c>
      <c r="L54" s="58">
        <v>3</v>
      </c>
      <c r="M54" s="15">
        <v>1</v>
      </c>
      <c r="N54" s="14">
        <v>3</v>
      </c>
      <c r="O54" s="14">
        <v>3</v>
      </c>
      <c r="P54" s="30">
        <v>2</v>
      </c>
      <c r="Q54" s="15">
        <v>1</v>
      </c>
      <c r="R54" s="30">
        <v>2</v>
      </c>
      <c r="S54" s="30">
        <v>2</v>
      </c>
      <c r="T54" s="15">
        <v>1</v>
      </c>
      <c r="U54" s="14">
        <v>3</v>
      </c>
      <c r="V54" s="30">
        <v>2</v>
      </c>
      <c r="W54" s="14">
        <v>3</v>
      </c>
      <c r="X54" s="30">
        <v>2</v>
      </c>
      <c r="Y54" s="14">
        <v>3</v>
      </c>
      <c r="Z54" s="14">
        <v>3</v>
      </c>
      <c r="AA54" s="14">
        <v>3</v>
      </c>
      <c r="AB54" s="30">
        <v>2</v>
      </c>
      <c r="AC54" s="14">
        <v>3</v>
      </c>
      <c r="AD54" s="30">
        <v>2</v>
      </c>
      <c r="AE54" s="30">
        <v>2</v>
      </c>
      <c r="AF54" s="14">
        <v>3</v>
      </c>
      <c r="AG54" s="14">
        <v>3</v>
      </c>
      <c r="AH54" s="30">
        <v>2</v>
      </c>
      <c r="AI54" s="121">
        <v>2</v>
      </c>
      <c r="AJ54" s="14">
        <v>3</v>
      </c>
      <c r="AK54" s="13">
        <v>3</v>
      </c>
      <c r="AL54" s="30">
        <v>2</v>
      </c>
      <c r="AM54" s="51">
        <v>2</v>
      </c>
      <c r="AN54" s="15">
        <v>1</v>
      </c>
      <c r="AO54" s="15">
        <v>1</v>
      </c>
      <c r="AP54" s="15">
        <v>1</v>
      </c>
      <c r="AQ54" s="14">
        <v>3</v>
      </c>
      <c r="AR54" s="14">
        <v>3</v>
      </c>
      <c r="AS54" s="56">
        <f t="shared" ref="AS54:AS62" si="16">COUNTIF(C54:AR54,1)/(COUNTA($C$4:$AR$4))*100</f>
        <v>14.285714285714285</v>
      </c>
      <c r="AT54" s="56">
        <f t="shared" ref="AT54:AT62" si="17">COUNTIF(C54:AR54,2)/(COUNTA($C$4:$AR$4))*100</f>
        <v>45.238095238095241</v>
      </c>
      <c r="AU54" s="56">
        <f t="shared" ref="AU54:AU62" si="18">COUNTIF(C54:AR54,3)/(COUNTA($C$4:$AR$4))*100</f>
        <v>40.476190476190474</v>
      </c>
      <c r="AV54" s="56">
        <f t="shared" ref="AV54:AV62" si="19">COUNTIF(C54:AR54,"o")/(COUNTA($C$4:$AR$4))*100</f>
        <v>0</v>
      </c>
      <c r="AW54" s="157">
        <f>SUM(AS54:AS62)*COUNTA(C4:AR4)/COUNTA(C54:AR62)</f>
        <v>20.899470899470899</v>
      </c>
      <c r="AX54" s="157">
        <f>SUM(AT54:AT62)*COUNTA(C4:AR4)/COUNTA(C54:AR62)</f>
        <v>34.391534391534393</v>
      </c>
      <c r="AY54" s="157">
        <f>SUM(AU54:AU62)*COUNTA(C4:AR4)/COUNTA(C54:AR62)</f>
        <v>44.444444444444443</v>
      </c>
      <c r="AZ54" s="153">
        <f>SUM(AV54:AV62)*COUNTA(C4:AR4)/COUNTA(C54:AR62)</f>
        <v>0.26455026455026454</v>
      </c>
      <c r="BA54" s="156" t="s">
        <v>68</v>
      </c>
    </row>
    <row r="55" spans="1:53" x14ac:dyDescent="0.25">
      <c r="A55" s="140"/>
      <c r="B55" s="138" t="s">
        <v>70</v>
      </c>
      <c r="C55" s="30">
        <v>2</v>
      </c>
      <c r="D55" s="14">
        <v>3</v>
      </c>
      <c r="E55" s="14">
        <v>3</v>
      </c>
      <c r="F55" s="58">
        <v>3</v>
      </c>
      <c r="G55" s="15">
        <v>1</v>
      </c>
      <c r="H55" s="14">
        <v>3</v>
      </c>
      <c r="I55" s="30">
        <v>2</v>
      </c>
      <c r="J55" s="15">
        <v>1</v>
      </c>
      <c r="K55" s="14">
        <v>3</v>
      </c>
      <c r="L55" s="59">
        <v>1</v>
      </c>
      <c r="M55" s="14">
        <v>3</v>
      </c>
      <c r="N55" s="14">
        <v>3</v>
      </c>
      <c r="O55" s="14">
        <v>3</v>
      </c>
      <c r="P55" s="30">
        <v>2</v>
      </c>
      <c r="Q55" s="14">
        <v>3</v>
      </c>
      <c r="R55" s="14">
        <v>3</v>
      </c>
      <c r="S55" s="30">
        <v>2</v>
      </c>
      <c r="T55" s="15">
        <v>1</v>
      </c>
      <c r="U55" s="14">
        <v>3</v>
      </c>
      <c r="V55" s="14">
        <v>3</v>
      </c>
      <c r="W55" s="14">
        <v>3</v>
      </c>
      <c r="X55" s="30">
        <v>2</v>
      </c>
      <c r="Y55" s="14">
        <v>3</v>
      </c>
      <c r="Z55" s="14">
        <v>3</v>
      </c>
      <c r="AA55" s="14">
        <v>3</v>
      </c>
      <c r="AB55" s="14">
        <v>3</v>
      </c>
      <c r="AC55" s="14">
        <v>3</v>
      </c>
      <c r="AD55" s="30">
        <v>2</v>
      </c>
      <c r="AE55" s="30">
        <v>2</v>
      </c>
      <c r="AF55" s="14">
        <v>3</v>
      </c>
      <c r="AG55" s="14">
        <v>3</v>
      </c>
      <c r="AH55" s="14">
        <v>3</v>
      </c>
      <c r="AI55" s="14">
        <v>3</v>
      </c>
      <c r="AJ55" s="14">
        <v>3</v>
      </c>
      <c r="AK55" s="13">
        <v>3</v>
      </c>
      <c r="AL55" s="22" t="s">
        <v>98</v>
      </c>
      <c r="AM55" s="46">
        <v>1</v>
      </c>
      <c r="AN55" s="15">
        <v>1</v>
      </c>
      <c r="AO55" s="14">
        <v>3</v>
      </c>
      <c r="AP55" s="14">
        <v>3</v>
      </c>
      <c r="AQ55" s="14">
        <v>3</v>
      </c>
      <c r="AR55" s="14">
        <v>3</v>
      </c>
      <c r="AS55" s="56">
        <f t="shared" si="16"/>
        <v>14.285714285714285</v>
      </c>
      <c r="AT55" s="56">
        <f t="shared" si="17"/>
        <v>16.666666666666664</v>
      </c>
      <c r="AU55" s="56">
        <f t="shared" si="18"/>
        <v>66.666666666666657</v>
      </c>
      <c r="AV55" s="56">
        <f t="shared" si="19"/>
        <v>2.3809523809523809</v>
      </c>
      <c r="AW55" s="158"/>
      <c r="AX55" s="158"/>
      <c r="AY55" s="158"/>
      <c r="AZ55" s="154"/>
      <c r="BA55" s="156"/>
    </row>
    <row r="56" spans="1:53" x14ac:dyDescent="0.25">
      <c r="A56" s="140"/>
      <c r="B56" s="138" t="s">
        <v>71</v>
      </c>
      <c r="C56" s="30">
        <v>2</v>
      </c>
      <c r="D56" s="14">
        <v>3</v>
      </c>
      <c r="E56" s="14">
        <v>3</v>
      </c>
      <c r="F56" s="30">
        <v>2</v>
      </c>
      <c r="G56" s="14">
        <v>3</v>
      </c>
      <c r="H56" s="14">
        <v>3</v>
      </c>
      <c r="I56" s="30">
        <v>2</v>
      </c>
      <c r="J56" s="30">
        <v>2</v>
      </c>
      <c r="K56" s="14">
        <v>3</v>
      </c>
      <c r="L56" s="59">
        <v>1</v>
      </c>
      <c r="M56" s="14">
        <v>3</v>
      </c>
      <c r="N56" s="14">
        <v>3</v>
      </c>
      <c r="O56" s="14">
        <v>3</v>
      </c>
      <c r="P56" s="14">
        <v>3</v>
      </c>
      <c r="Q56" s="14">
        <v>3</v>
      </c>
      <c r="R56" s="14">
        <v>3</v>
      </c>
      <c r="S56" s="30">
        <v>2</v>
      </c>
      <c r="T56" s="30">
        <v>2</v>
      </c>
      <c r="U56" s="14">
        <v>3</v>
      </c>
      <c r="V56" s="14">
        <v>3</v>
      </c>
      <c r="W56" s="14">
        <v>3</v>
      </c>
      <c r="X56" s="30">
        <v>2</v>
      </c>
      <c r="Y56" s="15">
        <v>1</v>
      </c>
      <c r="Z56" s="30">
        <v>2</v>
      </c>
      <c r="AA56" s="14">
        <v>3</v>
      </c>
      <c r="AB56" s="14">
        <v>3</v>
      </c>
      <c r="AC56" s="14">
        <v>3</v>
      </c>
      <c r="AD56" s="30">
        <v>2</v>
      </c>
      <c r="AE56" s="14">
        <v>3</v>
      </c>
      <c r="AF56" s="14">
        <v>3</v>
      </c>
      <c r="AG56" s="14">
        <v>3</v>
      </c>
      <c r="AH56" s="14">
        <v>3</v>
      </c>
      <c r="AI56" s="14">
        <v>3</v>
      </c>
      <c r="AJ56" s="15">
        <v>1</v>
      </c>
      <c r="AK56" s="13">
        <v>3</v>
      </c>
      <c r="AL56" s="14">
        <v>3</v>
      </c>
      <c r="AM56" s="46">
        <v>1</v>
      </c>
      <c r="AN56" s="30">
        <v>2</v>
      </c>
      <c r="AO56" s="14">
        <v>3</v>
      </c>
      <c r="AP56" s="14">
        <v>3</v>
      </c>
      <c r="AQ56" s="14">
        <v>3</v>
      </c>
      <c r="AR56" s="15">
        <v>1</v>
      </c>
      <c r="AS56" s="56">
        <f t="shared" si="16"/>
        <v>11.904761904761903</v>
      </c>
      <c r="AT56" s="56">
        <f t="shared" si="17"/>
        <v>23.809523809523807</v>
      </c>
      <c r="AU56" s="56">
        <f t="shared" si="18"/>
        <v>64.285714285714292</v>
      </c>
      <c r="AV56" s="56">
        <f t="shared" si="19"/>
        <v>0</v>
      </c>
      <c r="AW56" s="158"/>
      <c r="AX56" s="158"/>
      <c r="AY56" s="158"/>
      <c r="AZ56" s="154"/>
      <c r="BA56" s="156"/>
    </row>
    <row r="57" spans="1:53" x14ac:dyDescent="0.25">
      <c r="A57" s="140"/>
      <c r="B57" s="138" t="s">
        <v>87</v>
      </c>
      <c r="C57" s="30">
        <v>2</v>
      </c>
      <c r="D57" s="15">
        <v>1</v>
      </c>
      <c r="E57" s="30">
        <v>2</v>
      </c>
      <c r="F57" s="30">
        <v>2</v>
      </c>
      <c r="G57" s="14">
        <v>3</v>
      </c>
      <c r="H57" s="14">
        <v>3</v>
      </c>
      <c r="I57" s="30">
        <v>2</v>
      </c>
      <c r="J57" s="30">
        <v>2</v>
      </c>
      <c r="K57" s="14">
        <v>3</v>
      </c>
      <c r="L57" s="59">
        <v>1</v>
      </c>
      <c r="M57" s="15">
        <v>1</v>
      </c>
      <c r="N57" s="30">
        <v>2</v>
      </c>
      <c r="O57" s="30">
        <v>2</v>
      </c>
      <c r="P57" s="30">
        <v>2</v>
      </c>
      <c r="Q57" s="14">
        <v>3</v>
      </c>
      <c r="R57" s="15">
        <v>1</v>
      </c>
      <c r="S57" s="30">
        <v>2</v>
      </c>
      <c r="T57" s="15">
        <v>1</v>
      </c>
      <c r="U57" s="14">
        <v>3</v>
      </c>
      <c r="V57" s="30">
        <v>2</v>
      </c>
      <c r="W57" s="14">
        <v>3</v>
      </c>
      <c r="X57" s="30">
        <v>2</v>
      </c>
      <c r="Y57" s="15">
        <v>1</v>
      </c>
      <c r="Z57" s="30">
        <v>2</v>
      </c>
      <c r="AA57" s="14">
        <v>3</v>
      </c>
      <c r="AB57" s="30">
        <v>2</v>
      </c>
      <c r="AC57" s="30">
        <v>2</v>
      </c>
      <c r="AD57" s="15">
        <v>1</v>
      </c>
      <c r="AE57" s="30">
        <v>2</v>
      </c>
      <c r="AF57" s="14">
        <v>3</v>
      </c>
      <c r="AG57" s="14">
        <v>3</v>
      </c>
      <c r="AH57" s="30">
        <v>2</v>
      </c>
      <c r="AI57" s="59">
        <v>1</v>
      </c>
      <c r="AJ57" s="30">
        <v>2</v>
      </c>
      <c r="AK57" s="13">
        <v>3</v>
      </c>
      <c r="AL57" s="15">
        <v>1</v>
      </c>
      <c r="AM57" s="15">
        <v>1</v>
      </c>
      <c r="AN57" s="15">
        <v>1</v>
      </c>
      <c r="AO57" s="15">
        <v>1</v>
      </c>
      <c r="AP57" s="15">
        <v>1</v>
      </c>
      <c r="AQ57" s="14">
        <v>3</v>
      </c>
      <c r="AR57" s="15">
        <v>1</v>
      </c>
      <c r="AS57" s="56">
        <f t="shared" si="16"/>
        <v>33.333333333333329</v>
      </c>
      <c r="AT57" s="56">
        <f t="shared" si="17"/>
        <v>40.476190476190474</v>
      </c>
      <c r="AU57" s="56">
        <f t="shared" si="18"/>
        <v>26.190476190476193</v>
      </c>
      <c r="AV57" s="56">
        <f t="shared" si="19"/>
        <v>0</v>
      </c>
      <c r="AW57" s="158"/>
      <c r="AX57" s="158"/>
      <c r="AY57" s="158"/>
      <c r="AZ57" s="154"/>
      <c r="BA57" s="156"/>
    </row>
    <row r="58" spans="1:53" x14ac:dyDescent="0.25">
      <c r="A58" s="140"/>
      <c r="B58" s="138" t="s">
        <v>72</v>
      </c>
      <c r="C58" s="30">
        <v>2</v>
      </c>
      <c r="D58" s="30">
        <v>2</v>
      </c>
      <c r="E58" s="14">
        <v>3</v>
      </c>
      <c r="F58" s="30">
        <v>2</v>
      </c>
      <c r="G58" s="14">
        <v>3</v>
      </c>
      <c r="H58" s="14">
        <v>3</v>
      </c>
      <c r="I58" s="30">
        <v>2</v>
      </c>
      <c r="J58" s="15">
        <v>1</v>
      </c>
      <c r="K58" s="14">
        <v>3</v>
      </c>
      <c r="L58" s="59">
        <v>1</v>
      </c>
      <c r="M58" s="15">
        <v>1</v>
      </c>
      <c r="N58" s="30">
        <v>2</v>
      </c>
      <c r="O58" s="14">
        <v>3</v>
      </c>
      <c r="P58" s="30">
        <v>2</v>
      </c>
      <c r="Q58" s="14">
        <v>3</v>
      </c>
      <c r="R58" s="15">
        <v>1</v>
      </c>
      <c r="S58" s="30">
        <v>2</v>
      </c>
      <c r="T58" s="15">
        <v>1</v>
      </c>
      <c r="U58" s="14">
        <v>3</v>
      </c>
      <c r="V58" s="14">
        <v>3</v>
      </c>
      <c r="W58" s="14">
        <v>3</v>
      </c>
      <c r="X58" s="30">
        <v>2</v>
      </c>
      <c r="Y58" s="15">
        <v>1</v>
      </c>
      <c r="Z58" s="14">
        <v>3</v>
      </c>
      <c r="AA58" s="14">
        <v>3</v>
      </c>
      <c r="AB58" s="14">
        <v>3</v>
      </c>
      <c r="AC58" s="30">
        <v>2</v>
      </c>
      <c r="AD58" s="15">
        <v>1</v>
      </c>
      <c r="AE58" s="30">
        <v>2</v>
      </c>
      <c r="AF58" s="14">
        <v>3</v>
      </c>
      <c r="AG58" s="14">
        <v>3</v>
      </c>
      <c r="AH58" s="30">
        <v>2</v>
      </c>
      <c r="AI58" s="30">
        <v>2</v>
      </c>
      <c r="AJ58" s="30">
        <v>2</v>
      </c>
      <c r="AK58" s="13">
        <v>3</v>
      </c>
      <c r="AL58" s="15">
        <v>1</v>
      </c>
      <c r="AM58" s="46">
        <v>1</v>
      </c>
      <c r="AN58" s="15">
        <v>1</v>
      </c>
      <c r="AO58" s="30">
        <v>2</v>
      </c>
      <c r="AP58" s="14">
        <v>3</v>
      </c>
      <c r="AQ58" s="30">
        <v>2</v>
      </c>
      <c r="AR58" s="15">
        <v>1</v>
      </c>
      <c r="AS58" s="56">
        <f t="shared" si="16"/>
        <v>26.190476190476193</v>
      </c>
      <c r="AT58" s="56">
        <f t="shared" si="17"/>
        <v>35.714285714285715</v>
      </c>
      <c r="AU58" s="56">
        <f t="shared" si="18"/>
        <v>38.095238095238095</v>
      </c>
      <c r="AV58" s="56">
        <f t="shared" si="19"/>
        <v>0</v>
      </c>
      <c r="AW58" s="158"/>
      <c r="AX58" s="158"/>
      <c r="AY58" s="158"/>
      <c r="AZ58" s="154"/>
      <c r="BA58" s="156"/>
    </row>
    <row r="59" spans="1:53" x14ac:dyDescent="0.25">
      <c r="A59" s="140"/>
      <c r="B59" s="138" t="s">
        <v>73</v>
      </c>
      <c r="C59" s="15">
        <v>1</v>
      </c>
      <c r="D59" s="15">
        <v>1</v>
      </c>
      <c r="E59" s="14">
        <v>3</v>
      </c>
      <c r="F59" s="59">
        <v>1</v>
      </c>
      <c r="G59" s="14">
        <v>3</v>
      </c>
      <c r="H59" s="30">
        <v>2</v>
      </c>
      <c r="I59" s="30">
        <v>2</v>
      </c>
      <c r="J59" s="15">
        <v>1</v>
      </c>
      <c r="K59" s="14">
        <v>3</v>
      </c>
      <c r="L59" s="58">
        <v>3</v>
      </c>
      <c r="M59" s="15">
        <v>1</v>
      </c>
      <c r="N59" s="30">
        <v>2</v>
      </c>
      <c r="O59" s="14">
        <v>3</v>
      </c>
      <c r="P59" s="30">
        <v>2</v>
      </c>
      <c r="Q59" s="14">
        <v>3</v>
      </c>
      <c r="R59" s="15">
        <v>1</v>
      </c>
      <c r="S59" s="30">
        <v>2</v>
      </c>
      <c r="T59" s="15">
        <v>1</v>
      </c>
      <c r="U59" s="14">
        <v>3</v>
      </c>
      <c r="V59" s="14">
        <v>3</v>
      </c>
      <c r="W59" s="14">
        <v>3</v>
      </c>
      <c r="X59" s="30">
        <v>2</v>
      </c>
      <c r="Y59" s="15">
        <v>1</v>
      </c>
      <c r="Z59" s="30">
        <v>2</v>
      </c>
      <c r="AA59" s="14">
        <v>3</v>
      </c>
      <c r="AB59" s="14">
        <v>3</v>
      </c>
      <c r="AC59" s="30">
        <v>2</v>
      </c>
      <c r="AD59" s="15">
        <v>1</v>
      </c>
      <c r="AE59" s="30">
        <v>2</v>
      </c>
      <c r="AF59" s="14">
        <v>3</v>
      </c>
      <c r="AG59" s="14">
        <v>3</v>
      </c>
      <c r="AH59" s="15">
        <v>1</v>
      </c>
      <c r="AI59" s="30">
        <v>2</v>
      </c>
      <c r="AJ59" s="14">
        <v>3</v>
      </c>
      <c r="AK59" s="13">
        <v>3</v>
      </c>
      <c r="AL59" s="15">
        <v>1</v>
      </c>
      <c r="AM59" s="51">
        <v>2</v>
      </c>
      <c r="AN59" s="30">
        <v>2</v>
      </c>
      <c r="AO59" s="30">
        <v>2</v>
      </c>
      <c r="AP59" s="15">
        <v>1</v>
      </c>
      <c r="AQ59" s="30">
        <v>2</v>
      </c>
      <c r="AR59" s="15">
        <v>1</v>
      </c>
      <c r="AS59" s="56">
        <f t="shared" si="16"/>
        <v>30.952380952380953</v>
      </c>
      <c r="AT59" s="56">
        <f t="shared" si="17"/>
        <v>33.333333333333329</v>
      </c>
      <c r="AU59" s="56">
        <f t="shared" si="18"/>
        <v>35.714285714285715</v>
      </c>
      <c r="AV59" s="56">
        <f t="shared" si="19"/>
        <v>0</v>
      </c>
      <c r="AW59" s="158"/>
      <c r="AX59" s="158"/>
      <c r="AY59" s="158"/>
      <c r="AZ59" s="154"/>
      <c r="BA59" s="156"/>
    </row>
    <row r="60" spans="1:53" x14ac:dyDescent="0.25">
      <c r="A60" s="140"/>
      <c r="B60" s="138" t="s">
        <v>74</v>
      </c>
      <c r="C60" s="30">
        <v>2</v>
      </c>
      <c r="D60" s="15">
        <v>1</v>
      </c>
      <c r="E60" s="14">
        <v>3</v>
      </c>
      <c r="F60" s="58">
        <v>3</v>
      </c>
      <c r="G60" s="14">
        <v>3</v>
      </c>
      <c r="H60" s="14">
        <v>3</v>
      </c>
      <c r="I60" s="30">
        <v>2</v>
      </c>
      <c r="J60" s="14">
        <v>3</v>
      </c>
      <c r="K60" s="14">
        <v>3</v>
      </c>
      <c r="L60" s="30">
        <v>2</v>
      </c>
      <c r="M60" s="14">
        <v>3</v>
      </c>
      <c r="N60" s="14">
        <v>3</v>
      </c>
      <c r="O60" s="14">
        <v>3</v>
      </c>
      <c r="P60" s="14">
        <v>3</v>
      </c>
      <c r="Q60" s="14">
        <v>3</v>
      </c>
      <c r="R60" s="30">
        <v>2</v>
      </c>
      <c r="S60" s="30">
        <v>2</v>
      </c>
      <c r="T60" s="30">
        <v>2</v>
      </c>
      <c r="U60" s="14">
        <v>3</v>
      </c>
      <c r="V60" s="14">
        <v>3</v>
      </c>
      <c r="W60" s="14">
        <v>3</v>
      </c>
      <c r="X60" s="30">
        <v>2</v>
      </c>
      <c r="Y60" s="14">
        <v>3</v>
      </c>
      <c r="Z60" s="14">
        <v>3</v>
      </c>
      <c r="AA60" s="14">
        <v>3</v>
      </c>
      <c r="AB60" s="14">
        <v>3</v>
      </c>
      <c r="AC60" s="14">
        <v>3</v>
      </c>
      <c r="AD60" s="30">
        <v>2</v>
      </c>
      <c r="AE60" s="14">
        <v>3</v>
      </c>
      <c r="AF60" s="14">
        <v>3</v>
      </c>
      <c r="AG60" s="14">
        <v>3</v>
      </c>
      <c r="AH60" s="14">
        <v>3</v>
      </c>
      <c r="AI60" s="14">
        <v>3</v>
      </c>
      <c r="AJ60" s="14">
        <v>3</v>
      </c>
      <c r="AK60" s="13">
        <v>3</v>
      </c>
      <c r="AL60" s="30">
        <v>2</v>
      </c>
      <c r="AM60" s="14">
        <v>3</v>
      </c>
      <c r="AN60" s="15">
        <v>1</v>
      </c>
      <c r="AO60" s="14">
        <v>3</v>
      </c>
      <c r="AP60" s="14">
        <v>3</v>
      </c>
      <c r="AQ60" s="14">
        <v>3</v>
      </c>
      <c r="AR60" s="30">
        <v>2</v>
      </c>
      <c r="AS60" s="56">
        <f t="shared" si="16"/>
        <v>4.7619047619047619</v>
      </c>
      <c r="AT60" s="56">
        <f t="shared" si="17"/>
        <v>23.809523809523807</v>
      </c>
      <c r="AU60" s="56">
        <f t="shared" si="18"/>
        <v>71.428571428571431</v>
      </c>
      <c r="AV60" s="56">
        <f t="shared" si="19"/>
        <v>0</v>
      </c>
      <c r="AW60" s="158"/>
      <c r="AX60" s="158"/>
      <c r="AY60" s="158"/>
      <c r="AZ60" s="154"/>
      <c r="BA60" s="156"/>
    </row>
    <row r="61" spans="1:53" x14ac:dyDescent="0.25">
      <c r="A61" s="140"/>
      <c r="B61" s="138" t="s">
        <v>75</v>
      </c>
      <c r="C61" s="30">
        <v>2</v>
      </c>
      <c r="D61" s="15">
        <v>1</v>
      </c>
      <c r="E61" s="14">
        <v>3</v>
      </c>
      <c r="F61" s="58">
        <v>3</v>
      </c>
      <c r="G61" s="30">
        <v>2</v>
      </c>
      <c r="H61" s="14">
        <v>3</v>
      </c>
      <c r="I61" s="14">
        <v>3</v>
      </c>
      <c r="J61" s="30">
        <v>2</v>
      </c>
      <c r="K61" s="14">
        <v>3</v>
      </c>
      <c r="L61" s="30">
        <v>2</v>
      </c>
      <c r="M61" s="15">
        <v>1</v>
      </c>
      <c r="N61" s="14">
        <v>3</v>
      </c>
      <c r="O61" s="30">
        <v>2</v>
      </c>
      <c r="P61" s="15">
        <v>1</v>
      </c>
      <c r="Q61" s="14">
        <v>3</v>
      </c>
      <c r="R61" s="30">
        <v>2</v>
      </c>
      <c r="S61" s="30">
        <v>2</v>
      </c>
      <c r="T61" s="15">
        <v>1</v>
      </c>
      <c r="U61" s="14">
        <v>3</v>
      </c>
      <c r="V61" s="14">
        <v>3</v>
      </c>
      <c r="W61" s="14">
        <v>3</v>
      </c>
      <c r="X61" s="30">
        <v>2</v>
      </c>
      <c r="Y61" s="15">
        <v>1</v>
      </c>
      <c r="Z61" s="30">
        <v>2</v>
      </c>
      <c r="AA61" s="14">
        <v>3</v>
      </c>
      <c r="AB61" s="15">
        <v>1</v>
      </c>
      <c r="AC61" s="30">
        <v>2</v>
      </c>
      <c r="AD61" s="30">
        <v>2</v>
      </c>
      <c r="AE61" s="14">
        <v>3</v>
      </c>
      <c r="AF61" s="14">
        <v>3</v>
      </c>
      <c r="AG61" s="15">
        <v>1</v>
      </c>
      <c r="AH61" s="30">
        <v>2</v>
      </c>
      <c r="AI61" s="30">
        <v>2</v>
      </c>
      <c r="AJ61" s="30">
        <v>2</v>
      </c>
      <c r="AK61" s="13">
        <v>3</v>
      </c>
      <c r="AL61" s="15">
        <v>1</v>
      </c>
      <c r="AM61" s="51">
        <v>2</v>
      </c>
      <c r="AN61" s="15">
        <v>1</v>
      </c>
      <c r="AO61" s="15">
        <v>1</v>
      </c>
      <c r="AP61" s="15">
        <v>1</v>
      </c>
      <c r="AQ61" s="30">
        <v>2</v>
      </c>
      <c r="AR61" s="30">
        <v>2</v>
      </c>
      <c r="AS61" s="56">
        <f t="shared" si="16"/>
        <v>26.190476190476193</v>
      </c>
      <c r="AT61" s="56">
        <f t="shared" si="17"/>
        <v>40.476190476190474</v>
      </c>
      <c r="AU61" s="56">
        <f t="shared" si="18"/>
        <v>33.333333333333329</v>
      </c>
      <c r="AV61" s="56">
        <f t="shared" si="19"/>
        <v>0</v>
      </c>
      <c r="AW61" s="158"/>
      <c r="AX61" s="158"/>
      <c r="AY61" s="158"/>
      <c r="AZ61" s="154"/>
      <c r="BA61" s="156"/>
    </row>
    <row r="62" spans="1:53" ht="15.75" thickBot="1" x14ac:dyDescent="0.3">
      <c r="A62" s="141"/>
      <c r="B62" s="54" t="s">
        <v>76</v>
      </c>
      <c r="C62" s="52">
        <v>2</v>
      </c>
      <c r="D62" s="52">
        <v>2</v>
      </c>
      <c r="E62" s="114">
        <v>1</v>
      </c>
      <c r="F62" s="52">
        <v>2</v>
      </c>
      <c r="G62" s="52">
        <v>2</v>
      </c>
      <c r="H62" s="14">
        <v>3</v>
      </c>
      <c r="I62" s="30">
        <v>2</v>
      </c>
      <c r="J62" s="114">
        <v>1</v>
      </c>
      <c r="K62" s="52">
        <v>2</v>
      </c>
      <c r="L62" s="52">
        <v>2</v>
      </c>
      <c r="M62" s="114">
        <v>1</v>
      </c>
      <c r="N62" s="114">
        <v>1</v>
      </c>
      <c r="O62" s="14">
        <v>3</v>
      </c>
      <c r="P62" s="52">
        <v>2</v>
      </c>
      <c r="Q62" s="15">
        <v>1</v>
      </c>
      <c r="R62" s="52">
        <v>2</v>
      </c>
      <c r="S62" s="30">
        <v>2</v>
      </c>
      <c r="T62" s="52">
        <v>2</v>
      </c>
      <c r="U62" s="14">
        <v>3</v>
      </c>
      <c r="V62" s="14">
        <v>3</v>
      </c>
      <c r="W62" s="14">
        <v>3</v>
      </c>
      <c r="X62" s="30">
        <v>2</v>
      </c>
      <c r="Y62" s="114">
        <v>1</v>
      </c>
      <c r="Z62" s="52">
        <v>2</v>
      </c>
      <c r="AA62" s="14">
        <v>3</v>
      </c>
      <c r="AB62" s="52">
        <v>2</v>
      </c>
      <c r="AC62" s="52">
        <v>2</v>
      </c>
      <c r="AD62" s="52">
        <v>2</v>
      </c>
      <c r="AE62" s="14">
        <v>3</v>
      </c>
      <c r="AF62" s="14">
        <v>3</v>
      </c>
      <c r="AG62" s="52">
        <v>2</v>
      </c>
      <c r="AH62" s="52">
        <v>2</v>
      </c>
      <c r="AI62" s="52">
        <v>2</v>
      </c>
      <c r="AJ62" s="14">
        <v>3</v>
      </c>
      <c r="AK62" s="14">
        <v>3</v>
      </c>
      <c r="AL62" s="114">
        <v>1</v>
      </c>
      <c r="AM62" s="118">
        <v>1</v>
      </c>
      <c r="AN62" s="114">
        <v>1</v>
      </c>
      <c r="AO62" s="114">
        <v>1</v>
      </c>
      <c r="AP62" s="52">
        <v>2</v>
      </c>
      <c r="AQ62" s="52">
        <v>2</v>
      </c>
      <c r="AR62" s="114">
        <v>1</v>
      </c>
      <c r="AS62" s="56">
        <f t="shared" si="16"/>
        <v>26.190476190476193</v>
      </c>
      <c r="AT62" s="56">
        <f t="shared" si="17"/>
        <v>50</v>
      </c>
      <c r="AU62" s="56">
        <f t="shared" si="18"/>
        <v>23.809523809523807</v>
      </c>
      <c r="AV62" s="56">
        <f t="shared" si="19"/>
        <v>0</v>
      </c>
      <c r="AW62" s="159"/>
      <c r="AX62" s="159"/>
      <c r="AY62" s="159"/>
      <c r="AZ62" s="155"/>
      <c r="BA62" s="156"/>
    </row>
    <row r="63" spans="1:53" ht="10.9" customHeight="1" thickBot="1" x14ac:dyDescent="0.3">
      <c r="A63" s="33"/>
      <c r="B63" s="33"/>
      <c r="C63" s="128">
        <f>COUNTA(C54:AR62)</f>
        <v>378</v>
      </c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36"/>
      <c r="AS63" s="28"/>
      <c r="AT63" s="28"/>
      <c r="AU63" s="28"/>
      <c r="AV63" s="28"/>
    </row>
    <row r="64" spans="1:53" ht="15.75" hidden="1" thickBot="1" x14ac:dyDescent="0.3">
      <c r="A64" s="34"/>
      <c r="B64" s="34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29"/>
      <c r="AT64" s="29"/>
      <c r="AU64" s="29"/>
      <c r="AV64" s="29"/>
    </row>
    <row r="65" spans="2:46" ht="15.75" thickBot="1" x14ac:dyDescent="0.3"/>
    <row r="66" spans="2:46" ht="15.75" thickBot="1" x14ac:dyDescent="0.3">
      <c r="C66" s="81" t="s">
        <v>78</v>
      </c>
      <c r="D66" s="82" t="s">
        <v>2</v>
      </c>
      <c r="E66" s="82" t="s">
        <v>3</v>
      </c>
      <c r="F66" s="83" t="s">
        <v>166</v>
      </c>
      <c r="G66" s="82" t="s">
        <v>1</v>
      </c>
      <c r="H66" s="82" t="s">
        <v>4</v>
      </c>
      <c r="I66" s="115" t="s">
        <v>176</v>
      </c>
      <c r="J66" s="83" t="s">
        <v>102</v>
      </c>
      <c r="K66" s="83" t="s">
        <v>101</v>
      </c>
      <c r="L66" s="83" t="s">
        <v>168</v>
      </c>
      <c r="M66" s="82" t="s">
        <v>79</v>
      </c>
      <c r="N66" s="84" t="s">
        <v>80</v>
      </c>
      <c r="O66" s="115" t="s">
        <v>172</v>
      </c>
      <c r="P66" s="84" t="s">
        <v>6</v>
      </c>
      <c r="Q66" s="115" t="s">
        <v>174</v>
      </c>
      <c r="R66" s="82" t="s">
        <v>88</v>
      </c>
      <c r="S66" s="115" t="s">
        <v>177</v>
      </c>
      <c r="T66" s="82" t="s">
        <v>7</v>
      </c>
      <c r="U66" s="82" t="s">
        <v>85</v>
      </c>
      <c r="V66" s="85" t="s">
        <v>103</v>
      </c>
      <c r="W66" s="82" t="s">
        <v>81</v>
      </c>
      <c r="X66" s="115" t="s">
        <v>175</v>
      </c>
      <c r="Y66" s="82" t="s">
        <v>89</v>
      </c>
      <c r="Z66" s="82" t="s">
        <v>91</v>
      </c>
      <c r="AA66" s="82" t="s">
        <v>9</v>
      </c>
      <c r="AB66" s="82" t="s">
        <v>8</v>
      </c>
      <c r="AC66" s="82" t="s">
        <v>20</v>
      </c>
      <c r="AD66" s="83" t="s">
        <v>105</v>
      </c>
      <c r="AE66" s="82" t="s">
        <v>10</v>
      </c>
      <c r="AF66" s="83" t="s">
        <v>169</v>
      </c>
      <c r="AG66" s="82" t="s">
        <v>82</v>
      </c>
      <c r="AH66" s="82" t="s">
        <v>11</v>
      </c>
      <c r="AI66" s="115" t="s">
        <v>178</v>
      </c>
      <c r="AJ66" s="82" t="s">
        <v>5</v>
      </c>
      <c r="AK66" s="83" t="s">
        <v>167</v>
      </c>
      <c r="AL66" s="83" t="s">
        <v>104</v>
      </c>
      <c r="AM66" s="84" t="s">
        <v>100</v>
      </c>
      <c r="AN66" s="82" t="s">
        <v>12</v>
      </c>
      <c r="AO66" s="84" t="s">
        <v>13</v>
      </c>
      <c r="AP66" s="82" t="s">
        <v>83</v>
      </c>
      <c r="AQ66" s="82" t="s">
        <v>14</v>
      </c>
      <c r="AR66" s="82" t="s">
        <v>15</v>
      </c>
      <c r="AS66" s="125">
        <f>COUNTA(C66:AR66)</f>
        <v>42</v>
      </c>
      <c r="AT66" s="86">
        <f>AS66/45</f>
        <v>0.93333333333333335</v>
      </c>
    </row>
    <row r="67" spans="2:46" ht="15.75" thickBot="1" x14ac:dyDescent="0.3">
      <c r="B67" s="40" t="s">
        <v>17</v>
      </c>
      <c r="C67" s="87">
        <f t="shared" ref="C67:AR67" si="20">COUNTIF(C6:C62,1)</f>
        <v>15</v>
      </c>
      <c r="D67" s="88">
        <f t="shared" si="20"/>
        <v>24</v>
      </c>
      <c r="E67" s="88">
        <f t="shared" si="20"/>
        <v>15</v>
      </c>
      <c r="F67" s="88">
        <f t="shared" si="20"/>
        <v>20</v>
      </c>
      <c r="G67" s="88">
        <f t="shared" si="20"/>
        <v>33</v>
      </c>
      <c r="H67" s="88">
        <f t="shared" si="20"/>
        <v>12</v>
      </c>
      <c r="I67" s="88">
        <f t="shared" si="20"/>
        <v>19</v>
      </c>
      <c r="J67" s="88">
        <f t="shared" si="20"/>
        <v>29</v>
      </c>
      <c r="K67" s="88">
        <f t="shared" si="20"/>
        <v>18</v>
      </c>
      <c r="L67" s="88">
        <f t="shared" si="20"/>
        <v>23</v>
      </c>
      <c r="M67" s="88">
        <f t="shared" si="20"/>
        <v>36</v>
      </c>
      <c r="N67" s="88">
        <f t="shared" si="20"/>
        <v>18</v>
      </c>
      <c r="O67" s="88">
        <f t="shared" si="20"/>
        <v>9</v>
      </c>
      <c r="P67" s="88">
        <f t="shared" si="20"/>
        <v>25</v>
      </c>
      <c r="Q67" s="88">
        <f t="shared" si="20"/>
        <v>18</v>
      </c>
      <c r="R67" s="88">
        <f t="shared" si="20"/>
        <v>22</v>
      </c>
      <c r="S67" s="88">
        <f t="shared" si="20"/>
        <v>13</v>
      </c>
      <c r="T67" s="88">
        <f t="shared" si="20"/>
        <v>26</v>
      </c>
      <c r="U67" s="88">
        <f t="shared" si="20"/>
        <v>15</v>
      </c>
      <c r="V67" s="88">
        <f t="shared" si="20"/>
        <v>14</v>
      </c>
      <c r="W67" s="88">
        <f t="shared" si="20"/>
        <v>20</v>
      </c>
      <c r="X67" s="88">
        <f t="shared" si="20"/>
        <v>11</v>
      </c>
      <c r="Y67" s="88">
        <f t="shared" si="20"/>
        <v>36</v>
      </c>
      <c r="Z67" s="88">
        <f t="shared" si="20"/>
        <v>21</v>
      </c>
      <c r="AA67" s="88">
        <f t="shared" si="20"/>
        <v>19</v>
      </c>
      <c r="AB67" s="88">
        <f t="shared" si="20"/>
        <v>16</v>
      </c>
      <c r="AC67" s="88">
        <f t="shared" si="20"/>
        <v>20</v>
      </c>
      <c r="AD67" s="88">
        <f t="shared" si="20"/>
        <v>30</v>
      </c>
      <c r="AE67" s="88">
        <f t="shared" si="20"/>
        <v>15</v>
      </c>
      <c r="AF67" s="88">
        <f t="shared" si="20"/>
        <v>2</v>
      </c>
      <c r="AG67" s="88">
        <f t="shared" si="20"/>
        <v>17</v>
      </c>
      <c r="AH67" s="88">
        <f t="shared" si="20"/>
        <v>19</v>
      </c>
      <c r="AI67" s="88">
        <f t="shared" si="20"/>
        <v>16</v>
      </c>
      <c r="AJ67" s="88">
        <f t="shared" si="20"/>
        <v>20</v>
      </c>
      <c r="AK67" s="88">
        <f t="shared" si="20"/>
        <v>3</v>
      </c>
      <c r="AL67" s="88">
        <f t="shared" si="20"/>
        <v>34</v>
      </c>
      <c r="AM67" s="88">
        <f t="shared" si="20"/>
        <v>36</v>
      </c>
      <c r="AN67" s="88">
        <f t="shared" si="20"/>
        <v>41</v>
      </c>
      <c r="AO67" s="88">
        <f t="shared" si="20"/>
        <v>30</v>
      </c>
      <c r="AP67" s="88">
        <f t="shared" si="20"/>
        <v>27</v>
      </c>
      <c r="AQ67" s="88">
        <f t="shared" si="20"/>
        <v>16</v>
      </c>
      <c r="AR67" s="88">
        <f t="shared" si="20"/>
        <v>29</v>
      </c>
      <c r="AS67" s="89">
        <f>SUM(C67:AR67)</f>
        <v>882</v>
      </c>
      <c r="AT67" s="90">
        <f>AS67/$AS$71</f>
        <v>0.39622641509433965</v>
      </c>
    </row>
    <row r="68" spans="2:46" ht="15.75" thickBot="1" x14ac:dyDescent="0.3">
      <c r="B68" s="41" t="s">
        <v>18</v>
      </c>
      <c r="C68" s="91">
        <f t="shared" ref="C68:AR68" si="21">COUNTIF(C6:C63,2)</f>
        <v>25</v>
      </c>
      <c r="D68" s="92">
        <f t="shared" si="21"/>
        <v>15</v>
      </c>
      <c r="E68" s="92">
        <f t="shared" si="21"/>
        <v>4</v>
      </c>
      <c r="F68" s="92">
        <f t="shared" si="21"/>
        <v>16</v>
      </c>
      <c r="G68" s="92">
        <f t="shared" si="21"/>
        <v>11</v>
      </c>
      <c r="H68" s="92">
        <f t="shared" si="21"/>
        <v>10</v>
      </c>
      <c r="I68" s="92">
        <f t="shared" si="21"/>
        <v>22</v>
      </c>
      <c r="J68" s="92">
        <f t="shared" si="21"/>
        <v>12</v>
      </c>
      <c r="K68" s="92">
        <f t="shared" si="21"/>
        <v>12</v>
      </c>
      <c r="L68" s="92">
        <f t="shared" si="21"/>
        <v>15</v>
      </c>
      <c r="M68" s="92">
        <f t="shared" si="21"/>
        <v>5</v>
      </c>
      <c r="N68" s="92">
        <f t="shared" si="21"/>
        <v>10</v>
      </c>
      <c r="O68" s="92">
        <f t="shared" si="21"/>
        <v>16</v>
      </c>
      <c r="P68" s="92">
        <f t="shared" si="21"/>
        <v>8</v>
      </c>
      <c r="Q68" s="92">
        <f t="shared" si="21"/>
        <v>4</v>
      </c>
      <c r="R68" s="92">
        <f t="shared" si="21"/>
        <v>21</v>
      </c>
      <c r="S68" s="92">
        <f t="shared" si="21"/>
        <v>25</v>
      </c>
      <c r="T68" s="92">
        <f t="shared" si="21"/>
        <v>17</v>
      </c>
      <c r="U68" s="92">
        <f t="shared" si="21"/>
        <v>5</v>
      </c>
      <c r="V68" s="92">
        <f t="shared" si="21"/>
        <v>6</v>
      </c>
      <c r="W68" s="92">
        <f t="shared" si="21"/>
        <v>2</v>
      </c>
      <c r="X68" s="92">
        <f t="shared" si="21"/>
        <v>27</v>
      </c>
      <c r="Y68" s="92">
        <f t="shared" si="21"/>
        <v>4</v>
      </c>
      <c r="Z68" s="92">
        <f t="shared" si="21"/>
        <v>15</v>
      </c>
      <c r="AA68" s="92">
        <f t="shared" si="21"/>
        <v>3</v>
      </c>
      <c r="AB68" s="92">
        <f t="shared" si="21"/>
        <v>13</v>
      </c>
      <c r="AC68" s="92">
        <f t="shared" si="21"/>
        <v>12</v>
      </c>
      <c r="AD68" s="92">
        <f t="shared" si="21"/>
        <v>16</v>
      </c>
      <c r="AE68" s="92">
        <f t="shared" si="21"/>
        <v>28</v>
      </c>
      <c r="AF68" s="92">
        <f t="shared" si="21"/>
        <v>3</v>
      </c>
      <c r="AG68" s="92">
        <f t="shared" si="21"/>
        <v>12</v>
      </c>
      <c r="AH68" s="92">
        <f t="shared" si="21"/>
        <v>16</v>
      </c>
      <c r="AI68" s="92">
        <f t="shared" si="21"/>
        <v>18</v>
      </c>
      <c r="AJ68" s="92">
        <f t="shared" si="21"/>
        <v>11</v>
      </c>
      <c r="AK68" s="92">
        <f t="shared" si="21"/>
        <v>11</v>
      </c>
      <c r="AL68" s="92">
        <f t="shared" si="21"/>
        <v>5</v>
      </c>
      <c r="AM68" s="92">
        <f t="shared" si="21"/>
        <v>9</v>
      </c>
      <c r="AN68" s="92">
        <f t="shared" si="21"/>
        <v>3</v>
      </c>
      <c r="AO68" s="92">
        <f t="shared" si="21"/>
        <v>6</v>
      </c>
      <c r="AP68" s="92">
        <f t="shared" si="21"/>
        <v>12</v>
      </c>
      <c r="AQ68" s="92">
        <f t="shared" si="21"/>
        <v>13</v>
      </c>
      <c r="AR68" s="92">
        <f t="shared" si="21"/>
        <v>12</v>
      </c>
      <c r="AS68" s="80">
        <f>SUM(C68:AR68)</f>
        <v>510</v>
      </c>
      <c r="AT68" s="93">
        <f>AS68/$AS$71</f>
        <v>0.22911051212938005</v>
      </c>
    </row>
    <row r="69" spans="2:46" ht="15.75" thickBot="1" x14ac:dyDescent="0.3">
      <c r="B69" s="42" t="s">
        <v>19</v>
      </c>
      <c r="C69" s="91">
        <f t="shared" ref="C69:AR69" si="22">COUNTIF(C6:C64,3)</f>
        <v>13</v>
      </c>
      <c r="D69" s="92">
        <f t="shared" si="22"/>
        <v>11</v>
      </c>
      <c r="E69" s="92">
        <f t="shared" si="22"/>
        <v>33</v>
      </c>
      <c r="F69" s="92">
        <f t="shared" si="22"/>
        <v>17</v>
      </c>
      <c r="G69" s="92">
        <f t="shared" si="22"/>
        <v>7</v>
      </c>
      <c r="H69" s="92">
        <f t="shared" si="22"/>
        <v>30</v>
      </c>
      <c r="I69" s="92">
        <f t="shared" si="22"/>
        <v>12</v>
      </c>
      <c r="J69" s="92">
        <f t="shared" si="22"/>
        <v>12</v>
      </c>
      <c r="K69" s="92">
        <f t="shared" si="22"/>
        <v>23</v>
      </c>
      <c r="L69" s="92">
        <f t="shared" si="22"/>
        <v>15</v>
      </c>
      <c r="M69" s="92">
        <f t="shared" si="22"/>
        <v>11</v>
      </c>
      <c r="N69" s="92">
        <f t="shared" si="22"/>
        <v>25</v>
      </c>
      <c r="O69" s="92">
        <f t="shared" si="22"/>
        <v>27</v>
      </c>
      <c r="P69" s="92">
        <f t="shared" si="22"/>
        <v>20</v>
      </c>
      <c r="Q69" s="92">
        <f t="shared" si="22"/>
        <v>31</v>
      </c>
      <c r="R69" s="92">
        <f t="shared" si="22"/>
        <v>10</v>
      </c>
      <c r="S69" s="92">
        <f t="shared" si="22"/>
        <v>15</v>
      </c>
      <c r="T69" s="92">
        <f t="shared" si="22"/>
        <v>10</v>
      </c>
      <c r="U69" s="92">
        <f t="shared" si="22"/>
        <v>33</v>
      </c>
      <c r="V69" s="92">
        <f t="shared" si="22"/>
        <v>32</v>
      </c>
      <c r="W69" s="92">
        <f t="shared" si="22"/>
        <v>31</v>
      </c>
      <c r="X69" s="92">
        <f t="shared" si="22"/>
        <v>15</v>
      </c>
      <c r="Y69" s="92">
        <f t="shared" si="22"/>
        <v>11</v>
      </c>
      <c r="Z69" s="92">
        <f t="shared" si="22"/>
        <v>16</v>
      </c>
      <c r="AA69" s="92">
        <f t="shared" si="22"/>
        <v>30</v>
      </c>
      <c r="AB69" s="92">
        <f t="shared" si="22"/>
        <v>24</v>
      </c>
      <c r="AC69" s="92">
        <f t="shared" si="22"/>
        <v>21</v>
      </c>
      <c r="AD69" s="92">
        <f t="shared" si="22"/>
        <v>7</v>
      </c>
      <c r="AE69" s="92">
        <f t="shared" si="22"/>
        <v>10</v>
      </c>
      <c r="AF69" s="92">
        <f t="shared" si="22"/>
        <v>48</v>
      </c>
      <c r="AG69" s="92">
        <f t="shared" si="22"/>
        <v>24</v>
      </c>
      <c r="AH69" s="92">
        <f t="shared" si="22"/>
        <v>18</v>
      </c>
      <c r="AI69" s="92">
        <f t="shared" si="22"/>
        <v>19</v>
      </c>
      <c r="AJ69" s="92">
        <f t="shared" si="22"/>
        <v>22</v>
      </c>
      <c r="AK69" s="92">
        <f t="shared" si="22"/>
        <v>39</v>
      </c>
      <c r="AL69" s="92">
        <f t="shared" si="22"/>
        <v>13</v>
      </c>
      <c r="AM69" s="92">
        <f t="shared" si="22"/>
        <v>8</v>
      </c>
      <c r="AN69" s="92">
        <f t="shared" si="22"/>
        <v>3</v>
      </c>
      <c r="AO69" s="92">
        <f t="shared" si="22"/>
        <v>17</v>
      </c>
      <c r="AP69" s="92">
        <f t="shared" si="22"/>
        <v>14</v>
      </c>
      <c r="AQ69" s="92">
        <f t="shared" si="22"/>
        <v>23</v>
      </c>
      <c r="AR69" s="92">
        <f t="shared" si="22"/>
        <v>8</v>
      </c>
      <c r="AS69" s="89">
        <f>SUM(C69:AR69)</f>
        <v>808</v>
      </c>
      <c r="AT69" s="90">
        <f>AS69/$AS$71</f>
        <v>0.36298292902066487</v>
      </c>
    </row>
    <row r="70" spans="2:46" ht="15.75" thickBot="1" x14ac:dyDescent="0.3">
      <c r="B70" s="44" t="s">
        <v>97</v>
      </c>
      <c r="C70" s="94">
        <f t="shared" ref="C70:AR70" si="23">COUNTIF(C6:C62,"o")</f>
        <v>0</v>
      </c>
      <c r="D70" s="95">
        <f t="shared" si="23"/>
        <v>3</v>
      </c>
      <c r="E70" s="95">
        <f t="shared" si="23"/>
        <v>1</v>
      </c>
      <c r="F70" s="95">
        <f t="shared" si="23"/>
        <v>0</v>
      </c>
      <c r="G70" s="95">
        <f t="shared" si="23"/>
        <v>2</v>
      </c>
      <c r="H70" s="95">
        <f t="shared" si="23"/>
        <v>1</v>
      </c>
      <c r="I70" s="95">
        <f t="shared" si="23"/>
        <v>0</v>
      </c>
      <c r="J70" s="95">
        <f t="shared" si="23"/>
        <v>0</v>
      </c>
      <c r="K70" s="95">
        <f t="shared" si="23"/>
        <v>0</v>
      </c>
      <c r="L70" s="95">
        <f t="shared" si="23"/>
        <v>0</v>
      </c>
      <c r="M70" s="95">
        <f t="shared" si="23"/>
        <v>1</v>
      </c>
      <c r="N70" s="95">
        <f t="shared" si="23"/>
        <v>0</v>
      </c>
      <c r="O70" s="95">
        <f t="shared" si="23"/>
        <v>1</v>
      </c>
      <c r="P70" s="95">
        <f t="shared" si="23"/>
        <v>0</v>
      </c>
      <c r="Q70" s="95">
        <f t="shared" si="23"/>
        <v>0</v>
      </c>
      <c r="R70" s="95">
        <f t="shared" si="23"/>
        <v>0</v>
      </c>
      <c r="S70" s="95">
        <f t="shared" si="23"/>
        <v>0</v>
      </c>
      <c r="T70" s="95">
        <f t="shared" si="23"/>
        <v>0</v>
      </c>
      <c r="U70" s="95">
        <f t="shared" si="23"/>
        <v>0</v>
      </c>
      <c r="V70" s="95">
        <f t="shared" si="23"/>
        <v>1</v>
      </c>
      <c r="W70" s="95">
        <f t="shared" si="23"/>
        <v>0</v>
      </c>
      <c r="X70" s="95">
        <f t="shared" si="23"/>
        <v>0</v>
      </c>
      <c r="Y70" s="95">
        <f t="shared" si="23"/>
        <v>2</v>
      </c>
      <c r="Z70" s="95">
        <f t="shared" si="23"/>
        <v>1</v>
      </c>
      <c r="AA70" s="95">
        <f t="shared" si="23"/>
        <v>1</v>
      </c>
      <c r="AB70" s="95">
        <f t="shared" si="23"/>
        <v>0</v>
      </c>
      <c r="AC70" s="95">
        <f t="shared" si="23"/>
        <v>0</v>
      </c>
      <c r="AD70" s="95">
        <f t="shared" si="23"/>
        <v>0</v>
      </c>
      <c r="AE70" s="95">
        <f t="shared" si="23"/>
        <v>0</v>
      </c>
      <c r="AF70" s="95">
        <f t="shared" si="23"/>
        <v>0</v>
      </c>
      <c r="AG70" s="95">
        <f t="shared" si="23"/>
        <v>0</v>
      </c>
      <c r="AH70" s="95">
        <f t="shared" si="23"/>
        <v>0</v>
      </c>
      <c r="AI70" s="95">
        <f t="shared" si="23"/>
        <v>0</v>
      </c>
      <c r="AJ70" s="95">
        <f t="shared" si="23"/>
        <v>0</v>
      </c>
      <c r="AK70" s="95">
        <f t="shared" si="23"/>
        <v>0</v>
      </c>
      <c r="AL70" s="95">
        <f t="shared" si="23"/>
        <v>1</v>
      </c>
      <c r="AM70" s="95">
        <f t="shared" si="23"/>
        <v>0</v>
      </c>
      <c r="AN70" s="95">
        <f t="shared" si="23"/>
        <v>6</v>
      </c>
      <c r="AO70" s="95">
        <f t="shared" si="23"/>
        <v>0</v>
      </c>
      <c r="AP70" s="95">
        <f t="shared" si="23"/>
        <v>0</v>
      </c>
      <c r="AQ70" s="95">
        <f t="shared" si="23"/>
        <v>1</v>
      </c>
      <c r="AR70" s="95">
        <f t="shared" si="23"/>
        <v>4</v>
      </c>
      <c r="AS70" s="89">
        <f>SUM(C70:AR70)</f>
        <v>26</v>
      </c>
      <c r="AT70" s="90">
        <f>AS70/$AS$71</f>
        <v>1.1680143755615454E-2</v>
      </c>
    </row>
    <row r="71" spans="2:46" ht="15.75" thickBot="1" x14ac:dyDescent="0.3">
      <c r="B71" t="s">
        <v>96</v>
      </c>
      <c r="C71" s="96">
        <f>SUM(C67:C70)</f>
        <v>53</v>
      </c>
      <c r="D71" s="97">
        <f t="shared" ref="D71:N71" si="24">SUM(D67:D70)</f>
        <v>53</v>
      </c>
      <c r="E71" s="97">
        <f t="shared" si="24"/>
        <v>53</v>
      </c>
      <c r="F71" s="97">
        <f t="shared" ref="F71" si="25">SUM(F67:F70)</f>
        <v>53</v>
      </c>
      <c r="G71" s="96">
        <f>SUM(G67:G70)</f>
        <v>53</v>
      </c>
      <c r="H71" s="97">
        <f t="shared" si="24"/>
        <v>53</v>
      </c>
      <c r="I71" s="97">
        <f t="shared" ref="I71" si="26">SUM(I67:I70)</f>
        <v>53</v>
      </c>
      <c r="J71" s="97">
        <f t="shared" si="24"/>
        <v>53</v>
      </c>
      <c r="K71" s="97">
        <f t="shared" si="24"/>
        <v>53</v>
      </c>
      <c r="L71" s="97">
        <f t="shared" ref="L71" si="27">SUM(L67:L70)</f>
        <v>53</v>
      </c>
      <c r="M71" s="97">
        <f t="shared" si="24"/>
        <v>53</v>
      </c>
      <c r="N71" s="97">
        <f t="shared" si="24"/>
        <v>53</v>
      </c>
      <c r="O71" s="97">
        <f t="shared" ref="O71" si="28">SUM(O67:O70)</f>
        <v>53</v>
      </c>
      <c r="P71" s="97">
        <f>SUM(P67:P70)</f>
        <v>53</v>
      </c>
      <c r="Q71" s="97">
        <f>SUM(Q67:Q70)</f>
        <v>53</v>
      </c>
      <c r="R71" s="97">
        <f t="shared" ref="R71:AR71" si="29">SUM(R67:R70)</f>
        <v>53</v>
      </c>
      <c r="S71" s="97">
        <f t="shared" ref="S71" si="30">SUM(S67:S70)</f>
        <v>53</v>
      </c>
      <c r="T71" s="97">
        <f t="shared" si="29"/>
        <v>53</v>
      </c>
      <c r="U71" s="97">
        <f>SUM(U67:U70)</f>
        <v>53</v>
      </c>
      <c r="V71" s="97">
        <f>SUM(V67:V70)</f>
        <v>53</v>
      </c>
      <c r="W71" s="97">
        <f t="shared" si="29"/>
        <v>53</v>
      </c>
      <c r="X71" s="97">
        <f t="shared" si="29"/>
        <v>53</v>
      </c>
      <c r="Y71" s="97">
        <f>SUM(Y67:Y70)</f>
        <v>53</v>
      </c>
      <c r="Z71" s="97">
        <f t="shared" si="29"/>
        <v>53</v>
      </c>
      <c r="AA71" s="97">
        <f>SUM(AA67:AA70)</f>
        <v>53</v>
      </c>
      <c r="AB71" s="97">
        <f t="shared" si="29"/>
        <v>53</v>
      </c>
      <c r="AC71" s="97">
        <f>SUM(AC67:AC70)</f>
        <v>53</v>
      </c>
      <c r="AD71" s="97">
        <f t="shared" si="29"/>
        <v>53</v>
      </c>
      <c r="AE71" s="97">
        <f t="shared" si="29"/>
        <v>53</v>
      </c>
      <c r="AF71" s="97">
        <f t="shared" si="29"/>
        <v>53</v>
      </c>
      <c r="AG71" s="97">
        <f>SUM(AG67:AG70)</f>
        <v>53</v>
      </c>
      <c r="AH71" s="97">
        <f t="shared" si="29"/>
        <v>53</v>
      </c>
      <c r="AI71" s="97">
        <f t="shared" ref="AI71" si="31">SUM(AI67:AI70)</f>
        <v>53</v>
      </c>
      <c r="AJ71" s="97">
        <f t="shared" si="29"/>
        <v>53</v>
      </c>
      <c r="AK71" s="97">
        <f>SUM(AK67:AK70)</f>
        <v>53</v>
      </c>
      <c r="AL71" s="97">
        <f>SUM(AL67:AL70)</f>
        <v>53</v>
      </c>
      <c r="AM71" s="97">
        <f>SUM(AM67:AM70)</f>
        <v>53</v>
      </c>
      <c r="AN71" s="97">
        <f>SUM(AN67:AN70)</f>
        <v>53</v>
      </c>
      <c r="AO71" s="97">
        <f>SUM(AO67:AO70)</f>
        <v>53</v>
      </c>
      <c r="AP71" s="97">
        <f t="shared" si="29"/>
        <v>53</v>
      </c>
      <c r="AQ71" s="97">
        <f t="shared" si="29"/>
        <v>53</v>
      </c>
      <c r="AR71" s="97">
        <f t="shared" si="29"/>
        <v>53</v>
      </c>
      <c r="AS71" s="80">
        <f>SUM(C71:AR71)</f>
        <v>2226</v>
      </c>
      <c r="AT71" s="98"/>
    </row>
    <row r="74" spans="2:46" ht="15.75" thickBot="1" x14ac:dyDescent="0.3">
      <c r="C74" s="62" t="s">
        <v>78</v>
      </c>
      <c r="D74" s="63" t="s">
        <v>2</v>
      </c>
      <c r="E74" s="63" t="s">
        <v>3</v>
      </c>
      <c r="F74" s="53" t="s">
        <v>166</v>
      </c>
      <c r="G74" s="63" t="s">
        <v>1</v>
      </c>
      <c r="H74" s="63" t="s">
        <v>4</v>
      </c>
      <c r="I74" s="115" t="s">
        <v>176</v>
      </c>
      <c r="J74" s="64" t="s">
        <v>102</v>
      </c>
      <c r="K74" s="64" t="s">
        <v>101</v>
      </c>
      <c r="L74" s="64" t="s">
        <v>168</v>
      </c>
      <c r="M74" s="63" t="s">
        <v>79</v>
      </c>
      <c r="N74" s="65" t="s">
        <v>80</v>
      </c>
      <c r="O74" s="115" t="s">
        <v>172</v>
      </c>
      <c r="P74" s="65" t="s">
        <v>6</v>
      </c>
      <c r="Q74" s="115" t="s">
        <v>174</v>
      </c>
      <c r="R74" s="63" t="s">
        <v>88</v>
      </c>
      <c r="S74" s="115" t="s">
        <v>177</v>
      </c>
      <c r="T74" s="63" t="s">
        <v>7</v>
      </c>
      <c r="U74" s="63" t="s">
        <v>85</v>
      </c>
      <c r="V74" s="66" t="s">
        <v>103</v>
      </c>
      <c r="W74" s="63" t="s">
        <v>81</v>
      </c>
      <c r="X74" s="115" t="s">
        <v>175</v>
      </c>
      <c r="Y74" s="63" t="s">
        <v>89</v>
      </c>
      <c r="Z74" s="63" t="s">
        <v>91</v>
      </c>
      <c r="AA74" s="63" t="s">
        <v>9</v>
      </c>
      <c r="AB74" s="63" t="s">
        <v>8</v>
      </c>
      <c r="AC74" s="63" t="s">
        <v>20</v>
      </c>
      <c r="AD74" s="64" t="s">
        <v>105</v>
      </c>
      <c r="AE74" s="63" t="s">
        <v>10</v>
      </c>
      <c r="AF74" s="83" t="s">
        <v>169</v>
      </c>
      <c r="AG74" s="63" t="s">
        <v>82</v>
      </c>
      <c r="AH74" s="63" t="s">
        <v>11</v>
      </c>
      <c r="AI74" s="115" t="s">
        <v>178</v>
      </c>
      <c r="AJ74" s="63" t="s">
        <v>5</v>
      </c>
      <c r="AK74" s="64" t="s">
        <v>167</v>
      </c>
      <c r="AL74" s="64" t="s">
        <v>104</v>
      </c>
      <c r="AM74" s="65" t="s">
        <v>100</v>
      </c>
      <c r="AN74" s="63" t="s">
        <v>12</v>
      </c>
      <c r="AO74" s="65" t="s">
        <v>13</v>
      </c>
      <c r="AP74" s="63" t="s">
        <v>83</v>
      </c>
      <c r="AQ74" s="63" t="s">
        <v>14</v>
      </c>
      <c r="AR74" s="67" t="s">
        <v>15</v>
      </c>
    </row>
    <row r="75" spans="2:46" x14ac:dyDescent="0.25">
      <c r="B75" s="40" t="s">
        <v>17</v>
      </c>
      <c r="C75" s="99">
        <f t="shared" ref="C75:AR75" si="32">C67/$AS$67</f>
        <v>1.7006802721088437E-2</v>
      </c>
      <c r="D75" s="100">
        <f t="shared" si="32"/>
        <v>2.7210884353741496E-2</v>
      </c>
      <c r="E75" s="100">
        <f t="shared" si="32"/>
        <v>1.7006802721088437E-2</v>
      </c>
      <c r="F75" s="100">
        <f t="shared" si="32"/>
        <v>2.2675736961451247E-2</v>
      </c>
      <c r="G75" s="100">
        <f t="shared" si="32"/>
        <v>3.7414965986394558E-2</v>
      </c>
      <c r="H75" s="100">
        <f t="shared" si="32"/>
        <v>1.3605442176870748E-2</v>
      </c>
      <c r="I75" s="100">
        <f t="shared" si="32"/>
        <v>2.1541950113378686E-2</v>
      </c>
      <c r="J75" s="100">
        <f t="shared" si="32"/>
        <v>3.2879818594104306E-2</v>
      </c>
      <c r="K75" s="100">
        <f t="shared" si="32"/>
        <v>2.0408163265306121E-2</v>
      </c>
      <c r="L75" s="100">
        <f t="shared" si="32"/>
        <v>2.6077097505668934E-2</v>
      </c>
      <c r="M75" s="100">
        <f t="shared" si="32"/>
        <v>4.0816326530612242E-2</v>
      </c>
      <c r="N75" s="100">
        <f t="shared" si="32"/>
        <v>2.0408163265306121E-2</v>
      </c>
      <c r="O75" s="100">
        <f t="shared" si="32"/>
        <v>1.020408163265306E-2</v>
      </c>
      <c r="P75" s="100">
        <f t="shared" si="32"/>
        <v>2.834467120181406E-2</v>
      </c>
      <c r="Q75" s="100">
        <f t="shared" si="32"/>
        <v>2.0408163265306121E-2</v>
      </c>
      <c r="R75" s="100">
        <f t="shared" si="32"/>
        <v>2.4943310657596373E-2</v>
      </c>
      <c r="S75" s="100">
        <f t="shared" si="32"/>
        <v>1.4739229024943311E-2</v>
      </c>
      <c r="T75" s="100">
        <f t="shared" si="32"/>
        <v>2.9478458049886622E-2</v>
      </c>
      <c r="U75" s="100">
        <f t="shared" si="32"/>
        <v>1.7006802721088437E-2</v>
      </c>
      <c r="V75" s="100">
        <f t="shared" si="32"/>
        <v>1.5873015873015872E-2</v>
      </c>
      <c r="W75" s="100">
        <f t="shared" si="32"/>
        <v>2.2675736961451247E-2</v>
      </c>
      <c r="X75" s="100">
        <f t="shared" si="32"/>
        <v>1.2471655328798186E-2</v>
      </c>
      <c r="Y75" s="100">
        <f t="shared" si="32"/>
        <v>4.0816326530612242E-2</v>
      </c>
      <c r="Z75" s="100">
        <f t="shared" si="32"/>
        <v>2.3809523809523808E-2</v>
      </c>
      <c r="AA75" s="100">
        <f t="shared" si="32"/>
        <v>2.1541950113378686E-2</v>
      </c>
      <c r="AB75" s="100">
        <f t="shared" si="32"/>
        <v>1.8140589569160998E-2</v>
      </c>
      <c r="AC75" s="100">
        <f t="shared" si="32"/>
        <v>2.2675736961451247E-2</v>
      </c>
      <c r="AD75" s="100">
        <f t="shared" si="32"/>
        <v>3.4013605442176874E-2</v>
      </c>
      <c r="AE75" s="100">
        <f t="shared" si="32"/>
        <v>1.7006802721088437E-2</v>
      </c>
      <c r="AF75" s="100">
        <f t="shared" si="32"/>
        <v>2.2675736961451248E-3</v>
      </c>
      <c r="AG75" s="100">
        <f t="shared" si="32"/>
        <v>1.927437641723356E-2</v>
      </c>
      <c r="AH75" s="100">
        <f t="shared" si="32"/>
        <v>2.1541950113378686E-2</v>
      </c>
      <c r="AI75" s="100">
        <f t="shared" si="32"/>
        <v>1.8140589569160998E-2</v>
      </c>
      <c r="AJ75" s="100">
        <f t="shared" si="32"/>
        <v>2.2675736961451247E-2</v>
      </c>
      <c r="AK75" s="100">
        <f t="shared" si="32"/>
        <v>3.4013605442176869E-3</v>
      </c>
      <c r="AL75" s="100">
        <f t="shared" si="32"/>
        <v>3.8548752834467119E-2</v>
      </c>
      <c r="AM75" s="100">
        <f t="shared" si="32"/>
        <v>4.0816326530612242E-2</v>
      </c>
      <c r="AN75" s="100">
        <f t="shared" si="32"/>
        <v>4.6485260770975055E-2</v>
      </c>
      <c r="AO75" s="100">
        <f t="shared" si="32"/>
        <v>3.4013605442176874E-2</v>
      </c>
      <c r="AP75" s="100">
        <f t="shared" si="32"/>
        <v>3.0612244897959183E-2</v>
      </c>
      <c r="AQ75" s="100">
        <f t="shared" si="32"/>
        <v>1.8140589569160998E-2</v>
      </c>
      <c r="AR75" s="101">
        <f t="shared" si="32"/>
        <v>3.2879818594104306E-2</v>
      </c>
    </row>
    <row r="76" spans="2:46" x14ac:dyDescent="0.25">
      <c r="B76" s="41" t="s">
        <v>18</v>
      </c>
      <c r="C76" s="102">
        <f t="shared" ref="C76:AR76" si="33">C68/$AS$67</f>
        <v>2.834467120181406E-2</v>
      </c>
      <c r="D76" s="103">
        <f t="shared" si="33"/>
        <v>1.7006802721088437E-2</v>
      </c>
      <c r="E76" s="103">
        <f t="shared" si="33"/>
        <v>4.5351473922902496E-3</v>
      </c>
      <c r="F76" s="103">
        <f t="shared" si="33"/>
        <v>1.8140589569160998E-2</v>
      </c>
      <c r="G76" s="103">
        <f t="shared" si="33"/>
        <v>1.2471655328798186E-2</v>
      </c>
      <c r="H76" s="103">
        <f t="shared" si="33"/>
        <v>1.1337868480725623E-2</v>
      </c>
      <c r="I76" s="103">
        <f t="shared" si="33"/>
        <v>2.4943310657596373E-2</v>
      </c>
      <c r="J76" s="103">
        <f t="shared" si="33"/>
        <v>1.3605442176870748E-2</v>
      </c>
      <c r="K76" s="103">
        <f t="shared" si="33"/>
        <v>1.3605442176870748E-2</v>
      </c>
      <c r="L76" s="103">
        <f t="shared" si="33"/>
        <v>1.7006802721088437E-2</v>
      </c>
      <c r="M76" s="103">
        <f t="shared" si="33"/>
        <v>5.6689342403628117E-3</v>
      </c>
      <c r="N76" s="103">
        <f t="shared" si="33"/>
        <v>1.1337868480725623E-2</v>
      </c>
      <c r="O76" s="103">
        <f t="shared" si="33"/>
        <v>1.8140589569160998E-2</v>
      </c>
      <c r="P76" s="103">
        <f t="shared" si="33"/>
        <v>9.0702947845804991E-3</v>
      </c>
      <c r="Q76" s="103">
        <f t="shared" si="33"/>
        <v>4.5351473922902496E-3</v>
      </c>
      <c r="R76" s="103">
        <f t="shared" si="33"/>
        <v>2.3809523809523808E-2</v>
      </c>
      <c r="S76" s="103">
        <f t="shared" si="33"/>
        <v>2.834467120181406E-2</v>
      </c>
      <c r="T76" s="103">
        <f t="shared" si="33"/>
        <v>1.927437641723356E-2</v>
      </c>
      <c r="U76" s="103">
        <f t="shared" si="33"/>
        <v>5.6689342403628117E-3</v>
      </c>
      <c r="V76" s="103">
        <f t="shared" si="33"/>
        <v>6.8027210884353739E-3</v>
      </c>
      <c r="W76" s="103">
        <f t="shared" si="33"/>
        <v>2.2675736961451248E-3</v>
      </c>
      <c r="X76" s="103">
        <f t="shared" si="33"/>
        <v>3.0612244897959183E-2</v>
      </c>
      <c r="Y76" s="103">
        <f t="shared" si="33"/>
        <v>4.5351473922902496E-3</v>
      </c>
      <c r="Z76" s="103">
        <f t="shared" si="33"/>
        <v>1.7006802721088437E-2</v>
      </c>
      <c r="AA76" s="103">
        <f t="shared" si="33"/>
        <v>3.4013605442176869E-3</v>
      </c>
      <c r="AB76" s="103">
        <f t="shared" si="33"/>
        <v>1.4739229024943311E-2</v>
      </c>
      <c r="AC76" s="103">
        <f t="shared" si="33"/>
        <v>1.3605442176870748E-2</v>
      </c>
      <c r="AD76" s="103">
        <f t="shared" si="33"/>
        <v>1.8140589569160998E-2</v>
      </c>
      <c r="AE76" s="103">
        <f t="shared" si="33"/>
        <v>3.1746031746031744E-2</v>
      </c>
      <c r="AF76" s="103">
        <f t="shared" si="33"/>
        <v>3.4013605442176869E-3</v>
      </c>
      <c r="AG76" s="103">
        <f t="shared" si="33"/>
        <v>1.3605442176870748E-2</v>
      </c>
      <c r="AH76" s="103">
        <f t="shared" si="33"/>
        <v>1.8140589569160998E-2</v>
      </c>
      <c r="AI76" s="103">
        <f t="shared" si="33"/>
        <v>2.0408163265306121E-2</v>
      </c>
      <c r="AJ76" s="103">
        <f t="shared" si="33"/>
        <v>1.2471655328798186E-2</v>
      </c>
      <c r="AK76" s="103">
        <f t="shared" si="33"/>
        <v>1.2471655328798186E-2</v>
      </c>
      <c r="AL76" s="103">
        <f t="shared" si="33"/>
        <v>5.6689342403628117E-3</v>
      </c>
      <c r="AM76" s="103">
        <f t="shared" si="33"/>
        <v>1.020408163265306E-2</v>
      </c>
      <c r="AN76" s="103">
        <f t="shared" si="33"/>
        <v>3.4013605442176869E-3</v>
      </c>
      <c r="AO76" s="103">
        <f t="shared" si="33"/>
        <v>6.8027210884353739E-3</v>
      </c>
      <c r="AP76" s="103">
        <f t="shared" si="33"/>
        <v>1.3605442176870748E-2</v>
      </c>
      <c r="AQ76" s="103">
        <f t="shared" si="33"/>
        <v>1.4739229024943311E-2</v>
      </c>
      <c r="AR76" s="104">
        <f t="shared" si="33"/>
        <v>1.3605442176870748E-2</v>
      </c>
    </row>
    <row r="77" spans="2:46" x14ac:dyDescent="0.25">
      <c r="B77" s="43" t="s">
        <v>19</v>
      </c>
      <c r="C77" s="102">
        <f t="shared" ref="C77:AR77" si="34">C69/$AS$67</f>
        <v>1.4739229024943311E-2</v>
      </c>
      <c r="D77" s="103">
        <f t="shared" si="34"/>
        <v>1.2471655328798186E-2</v>
      </c>
      <c r="E77" s="103">
        <f t="shared" si="34"/>
        <v>3.7414965986394558E-2</v>
      </c>
      <c r="F77" s="103">
        <f t="shared" si="34"/>
        <v>1.927437641723356E-2</v>
      </c>
      <c r="G77" s="103">
        <f t="shared" si="34"/>
        <v>7.9365079365079361E-3</v>
      </c>
      <c r="H77" s="103">
        <f t="shared" si="34"/>
        <v>3.4013605442176874E-2</v>
      </c>
      <c r="I77" s="103">
        <f t="shared" si="34"/>
        <v>1.3605442176870748E-2</v>
      </c>
      <c r="J77" s="103">
        <f t="shared" si="34"/>
        <v>1.3605442176870748E-2</v>
      </c>
      <c r="K77" s="103">
        <f t="shared" si="34"/>
        <v>2.6077097505668934E-2</v>
      </c>
      <c r="L77" s="103">
        <f t="shared" si="34"/>
        <v>1.7006802721088437E-2</v>
      </c>
      <c r="M77" s="103">
        <f t="shared" si="34"/>
        <v>1.2471655328798186E-2</v>
      </c>
      <c r="N77" s="103">
        <f t="shared" si="34"/>
        <v>2.834467120181406E-2</v>
      </c>
      <c r="O77" s="103">
        <f t="shared" si="34"/>
        <v>3.0612244897959183E-2</v>
      </c>
      <c r="P77" s="103">
        <f t="shared" si="34"/>
        <v>2.2675736961451247E-2</v>
      </c>
      <c r="Q77" s="103">
        <f t="shared" si="34"/>
        <v>3.5147392290249435E-2</v>
      </c>
      <c r="R77" s="103">
        <f t="shared" si="34"/>
        <v>1.1337868480725623E-2</v>
      </c>
      <c r="S77" s="103">
        <f t="shared" si="34"/>
        <v>1.7006802721088437E-2</v>
      </c>
      <c r="T77" s="103">
        <f t="shared" si="34"/>
        <v>1.1337868480725623E-2</v>
      </c>
      <c r="U77" s="103">
        <f t="shared" si="34"/>
        <v>3.7414965986394558E-2</v>
      </c>
      <c r="V77" s="103">
        <f t="shared" si="34"/>
        <v>3.6281179138321996E-2</v>
      </c>
      <c r="W77" s="103">
        <f t="shared" si="34"/>
        <v>3.5147392290249435E-2</v>
      </c>
      <c r="X77" s="103">
        <f t="shared" si="34"/>
        <v>1.7006802721088437E-2</v>
      </c>
      <c r="Y77" s="103">
        <f t="shared" si="34"/>
        <v>1.2471655328798186E-2</v>
      </c>
      <c r="Z77" s="103">
        <f t="shared" si="34"/>
        <v>1.8140589569160998E-2</v>
      </c>
      <c r="AA77" s="103">
        <f t="shared" si="34"/>
        <v>3.4013605442176874E-2</v>
      </c>
      <c r="AB77" s="103">
        <f t="shared" si="34"/>
        <v>2.7210884353741496E-2</v>
      </c>
      <c r="AC77" s="103">
        <f t="shared" si="34"/>
        <v>2.3809523809523808E-2</v>
      </c>
      <c r="AD77" s="103">
        <f t="shared" si="34"/>
        <v>7.9365079365079361E-3</v>
      </c>
      <c r="AE77" s="103">
        <f t="shared" si="34"/>
        <v>1.1337868480725623E-2</v>
      </c>
      <c r="AF77" s="103">
        <f t="shared" si="34"/>
        <v>5.4421768707482991E-2</v>
      </c>
      <c r="AG77" s="103">
        <f t="shared" si="34"/>
        <v>2.7210884353741496E-2</v>
      </c>
      <c r="AH77" s="103">
        <f t="shared" si="34"/>
        <v>2.0408163265306121E-2</v>
      </c>
      <c r="AI77" s="103">
        <f t="shared" si="34"/>
        <v>2.1541950113378686E-2</v>
      </c>
      <c r="AJ77" s="103">
        <f t="shared" si="34"/>
        <v>2.4943310657596373E-2</v>
      </c>
      <c r="AK77" s="103">
        <f t="shared" si="34"/>
        <v>4.4217687074829932E-2</v>
      </c>
      <c r="AL77" s="103">
        <f t="shared" si="34"/>
        <v>1.4739229024943311E-2</v>
      </c>
      <c r="AM77" s="103">
        <f t="shared" si="34"/>
        <v>9.0702947845804991E-3</v>
      </c>
      <c r="AN77" s="103">
        <f t="shared" si="34"/>
        <v>3.4013605442176869E-3</v>
      </c>
      <c r="AO77" s="103">
        <f t="shared" si="34"/>
        <v>1.927437641723356E-2</v>
      </c>
      <c r="AP77" s="103">
        <f t="shared" si="34"/>
        <v>1.5873015873015872E-2</v>
      </c>
      <c r="AQ77" s="103">
        <f t="shared" si="34"/>
        <v>2.6077097505668934E-2</v>
      </c>
      <c r="AR77" s="104">
        <f t="shared" si="34"/>
        <v>9.0702947845804991E-3</v>
      </c>
    </row>
    <row r="78" spans="2:46" ht="15.75" thickBot="1" x14ac:dyDescent="0.3">
      <c r="B78" s="44" t="s">
        <v>97</v>
      </c>
      <c r="C78" s="105">
        <f t="shared" ref="C78:AR78" si="35">C70/$AS$67</f>
        <v>0</v>
      </c>
      <c r="D78" s="106">
        <f t="shared" si="35"/>
        <v>3.4013605442176869E-3</v>
      </c>
      <c r="E78" s="106">
        <f t="shared" si="35"/>
        <v>1.1337868480725624E-3</v>
      </c>
      <c r="F78" s="106">
        <f t="shared" si="35"/>
        <v>0</v>
      </c>
      <c r="G78" s="106">
        <f t="shared" si="35"/>
        <v>2.2675736961451248E-3</v>
      </c>
      <c r="H78" s="106">
        <f t="shared" si="35"/>
        <v>1.1337868480725624E-3</v>
      </c>
      <c r="I78" s="106">
        <f t="shared" si="35"/>
        <v>0</v>
      </c>
      <c r="J78" s="106">
        <f t="shared" si="35"/>
        <v>0</v>
      </c>
      <c r="K78" s="106">
        <f t="shared" si="35"/>
        <v>0</v>
      </c>
      <c r="L78" s="106">
        <f t="shared" si="35"/>
        <v>0</v>
      </c>
      <c r="M78" s="106">
        <f t="shared" si="35"/>
        <v>1.1337868480725624E-3</v>
      </c>
      <c r="N78" s="106">
        <f t="shared" si="35"/>
        <v>0</v>
      </c>
      <c r="O78" s="106">
        <f t="shared" si="35"/>
        <v>1.1337868480725624E-3</v>
      </c>
      <c r="P78" s="106">
        <f t="shared" si="35"/>
        <v>0</v>
      </c>
      <c r="Q78" s="106">
        <f t="shared" si="35"/>
        <v>0</v>
      </c>
      <c r="R78" s="106">
        <f t="shared" si="35"/>
        <v>0</v>
      </c>
      <c r="S78" s="106">
        <f t="shared" si="35"/>
        <v>0</v>
      </c>
      <c r="T78" s="106">
        <f t="shared" si="35"/>
        <v>0</v>
      </c>
      <c r="U78" s="106">
        <f t="shared" si="35"/>
        <v>0</v>
      </c>
      <c r="V78" s="106">
        <f t="shared" si="35"/>
        <v>1.1337868480725624E-3</v>
      </c>
      <c r="W78" s="106">
        <f t="shared" si="35"/>
        <v>0</v>
      </c>
      <c r="X78" s="106">
        <f t="shared" si="35"/>
        <v>0</v>
      </c>
      <c r="Y78" s="106">
        <f t="shared" si="35"/>
        <v>2.2675736961451248E-3</v>
      </c>
      <c r="Z78" s="106">
        <f t="shared" si="35"/>
        <v>1.1337868480725624E-3</v>
      </c>
      <c r="AA78" s="106">
        <f t="shared" si="35"/>
        <v>1.1337868480725624E-3</v>
      </c>
      <c r="AB78" s="106">
        <f t="shared" si="35"/>
        <v>0</v>
      </c>
      <c r="AC78" s="106">
        <f t="shared" si="35"/>
        <v>0</v>
      </c>
      <c r="AD78" s="106">
        <f t="shared" si="35"/>
        <v>0</v>
      </c>
      <c r="AE78" s="106">
        <f t="shared" si="35"/>
        <v>0</v>
      </c>
      <c r="AF78" s="106">
        <f t="shared" si="35"/>
        <v>0</v>
      </c>
      <c r="AG78" s="106">
        <f t="shared" si="35"/>
        <v>0</v>
      </c>
      <c r="AH78" s="106">
        <f t="shared" si="35"/>
        <v>0</v>
      </c>
      <c r="AI78" s="106">
        <f t="shared" si="35"/>
        <v>0</v>
      </c>
      <c r="AJ78" s="106">
        <f t="shared" si="35"/>
        <v>0</v>
      </c>
      <c r="AK78" s="106">
        <f t="shared" si="35"/>
        <v>0</v>
      </c>
      <c r="AL78" s="106">
        <f t="shared" si="35"/>
        <v>1.1337868480725624E-3</v>
      </c>
      <c r="AM78" s="106">
        <f t="shared" si="35"/>
        <v>0</v>
      </c>
      <c r="AN78" s="106">
        <f t="shared" si="35"/>
        <v>6.8027210884353739E-3</v>
      </c>
      <c r="AO78" s="106">
        <f t="shared" si="35"/>
        <v>0</v>
      </c>
      <c r="AP78" s="106">
        <f t="shared" si="35"/>
        <v>0</v>
      </c>
      <c r="AQ78" s="106">
        <f t="shared" si="35"/>
        <v>1.1337868480725624E-3</v>
      </c>
      <c r="AR78" s="107">
        <f t="shared" si="35"/>
        <v>4.5351473922902496E-3</v>
      </c>
    </row>
    <row r="81" spans="2:7" ht="15.75" thickBot="1" x14ac:dyDescent="0.3"/>
    <row r="82" spans="2:7" x14ac:dyDescent="0.25">
      <c r="B82" s="3" t="s">
        <v>16</v>
      </c>
      <c r="C82" s="4"/>
      <c r="D82" s="4"/>
      <c r="E82" s="4"/>
      <c r="F82" s="4"/>
      <c r="G82" s="5"/>
    </row>
    <row r="83" spans="2:7" x14ac:dyDescent="0.25">
      <c r="B83" s="6"/>
      <c r="D83" t="s">
        <v>17</v>
      </c>
      <c r="G83" s="7"/>
    </row>
    <row r="84" spans="2:7" x14ac:dyDescent="0.25">
      <c r="B84" s="8"/>
      <c r="D84" t="s">
        <v>18</v>
      </c>
      <c r="G84" s="7"/>
    </row>
    <row r="85" spans="2:7" ht="15.75" thickBot="1" x14ac:dyDescent="0.3">
      <c r="B85" s="9"/>
      <c r="D85" t="s">
        <v>19</v>
      </c>
      <c r="G85" s="7"/>
    </row>
    <row r="86" spans="2:7" ht="15.75" thickBot="1" x14ac:dyDescent="0.3">
      <c r="B86" s="12"/>
      <c r="C86" s="10"/>
      <c r="D86" s="10" t="s">
        <v>77</v>
      </c>
      <c r="E86" s="10"/>
      <c r="F86" s="10"/>
      <c r="G86" s="11"/>
    </row>
  </sheetData>
  <mergeCells count="30">
    <mergeCell ref="BA54:BA62"/>
    <mergeCell ref="AZ54:AZ62"/>
    <mergeCell ref="AY54:AY62"/>
    <mergeCell ref="AX54:AX62"/>
    <mergeCell ref="AW54:AW62"/>
    <mergeCell ref="BA29:BA42"/>
    <mergeCell ref="AW29:AW42"/>
    <mergeCell ref="AX29:AX42"/>
    <mergeCell ref="AY29:AY42"/>
    <mergeCell ref="BA6:BA18"/>
    <mergeCell ref="BA20:BA27"/>
    <mergeCell ref="AW20:AW27"/>
    <mergeCell ref="AX20:AX27"/>
    <mergeCell ref="AY20:AY27"/>
    <mergeCell ref="AZ20:AZ27"/>
    <mergeCell ref="BA44:BA52"/>
    <mergeCell ref="AW44:AW52"/>
    <mergeCell ref="AX44:AX52"/>
    <mergeCell ref="AY44:AY52"/>
    <mergeCell ref="AZ44:AZ52"/>
    <mergeCell ref="A54:A62"/>
    <mergeCell ref="AZ29:AZ42"/>
    <mergeCell ref="A6:A18"/>
    <mergeCell ref="A20:A27"/>
    <mergeCell ref="A29:A42"/>
    <mergeCell ref="A44:A52"/>
    <mergeCell ref="AW6:AW18"/>
    <mergeCell ref="AX6:AX18"/>
    <mergeCell ref="AY6:AY18"/>
    <mergeCell ref="AZ6:AZ18"/>
  </mergeCells>
  <conditionalFormatting sqref="C10:C16 D10:E10 E15 M15:N15 AR17:AR18 T8:U8 M7:M8 G14:G16 N16 M16:M17 P15:Q15 T18:U18 AN10:AO14 AR14:AR15 E11 AP7:AP8 AP15:AP18 AM8 AL8:AL9 AL13:AL16 T6:W6 AC15:AC17 AD15:AD16 U11 F7:G12 U15 AL10:AM11 AK6:AK18 AE7:AE8 AH7:AH8 P16 W16:Y18 W7:W15 J6:J10 J18:K18">
    <cfRule type="colorScale" priority="10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29">
    <cfRule type="colorScale" priority="6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32">
    <cfRule type="colorScale" priority="6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38">
    <cfRule type="colorScale" priority="6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4:C45">
    <cfRule type="colorScale" priority="8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6">
    <cfRule type="colorScale" priority="4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7:C51">
    <cfRule type="colorScale" priority="8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2">
    <cfRule type="colorScale" priority="4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4:C58">
    <cfRule type="colorScale" priority="6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9">
    <cfRule type="colorScale" priority="4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60:C62">
    <cfRule type="colorScale" priority="6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11">
    <cfRule type="colorScale" priority="3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15:D16">
    <cfRule type="colorScale" priority="5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26:D27">
    <cfRule type="colorScale" priority="6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5">
    <cfRule type="colorScale" priority="6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0">
    <cfRule type="colorScale" priority="6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1">
    <cfRule type="colorScale" priority="7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7">
    <cfRule type="colorScale" priority="3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8">
    <cfRule type="colorScale" priority="4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1">
    <cfRule type="colorScale" priority="7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2">
    <cfRule type="colorScale" priority="3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7">
    <cfRule type="colorScale" priority="4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8">
    <cfRule type="colorScale" priority="3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9:D61">
    <cfRule type="colorScale" priority="4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62">
    <cfRule type="colorScale" priority="3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6:E36">
    <cfRule type="colorScale" priority="5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8:E39">
    <cfRule type="colorScale" priority="8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9:E49">
    <cfRule type="colorScale" priority="8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0:E50">
    <cfRule type="colorScale" priority="4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4:E54">
    <cfRule type="colorScale" priority="3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26 U26">
    <cfRule type="colorScale" priority="8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27 U27">
    <cfRule type="colorScale" priority="5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32:E35">
    <cfRule type="colorScale" priority="8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0">
    <cfRule type="colorScale" priority="5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1">
    <cfRule type="colorScale" priority="7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2 K42">
    <cfRule type="colorScale" priority="4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4:E45 U44:U45">
    <cfRule type="colorScale" priority="7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6">
    <cfRule type="colorScale" priority="7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7">
    <cfRule type="colorScale" priority="4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8 U48">
    <cfRule type="colorScale" priority="7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1">
    <cfRule type="colorScale" priority="3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2 U52">
    <cfRule type="colorScale" priority="7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7">
    <cfRule type="colorScale" priority="3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8">
    <cfRule type="colorScale" priority="7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9:E61 U59:U61">
    <cfRule type="colorScale" priority="7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62">
    <cfRule type="colorScale" priority="4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15:G15">
    <cfRule type="colorScale" priority="1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17:G17">
    <cfRule type="colorScale" priority="1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20:G27">
    <cfRule type="colorScale" priority="1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29:G29">
    <cfRule type="colorScale" priority="1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0:G31">
    <cfRule type="colorScale" priority="1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2:G33">
    <cfRule type="colorScale" priority="1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4:G34">
    <cfRule type="colorScale" priority="1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5:G35">
    <cfRule type="colorScale" priority="1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6:G36">
    <cfRule type="colorScale" priority="1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7:G38">
    <cfRule type="colorScale" priority="2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9:G42">
    <cfRule type="colorScale" priority="1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44:G44">
    <cfRule type="colorScale" priority="2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45:G50">
    <cfRule type="colorScale" priority="1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1:G51">
    <cfRule type="colorScale" priority="1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2:G52">
    <cfRule type="colorScale" priority="2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4:G55">
    <cfRule type="colorScale" priority="1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6:G58">
    <cfRule type="colorScale" priority="1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9:G59">
    <cfRule type="colorScale" priority="1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60:G61">
    <cfRule type="colorScale" priority="1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62:G62">
    <cfRule type="colorScale" priority="1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10:G13">
    <cfRule type="colorScale" priority="5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18">
    <cfRule type="colorScale" priority="5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26:G27">
    <cfRule type="colorScale" priority="5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38">
    <cfRule type="colorScale" priority="5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47:G52">
    <cfRule type="colorScale" priority="4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4">
    <cfRule type="colorScale" priority="7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5">
    <cfRule type="colorScale" priority="4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6:G60">
    <cfRule type="colorScale" priority="7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61">
    <cfRule type="colorScale" priority="3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62">
    <cfRule type="colorScale" priority="3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11:H15 J11 J14:K14">
    <cfRule type="colorScale" priority="5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3">
    <cfRule type="colorScale" priority="6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7">
    <cfRule type="colorScale" priority="7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9">
    <cfRule type="colorScale" priority="6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2:H34">
    <cfRule type="colorScale" priority="7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8">
    <cfRule type="colorScale" priority="6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9 K39">
    <cfRule type="colorScale" priority="4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4">
    <cfRule type="colorScale" priority="4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6">
    <cfRule type="colorScale" priority="3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7:H48">
    <cfRule type="colorScale" priority="7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9">
    <cfRule type="colorScale" priority="3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59">
    <cfRule type="colorScale" priority="3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4:I25 K24:K25 H26">
    <cfRule type="colorScale" priority="5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5:I35 M35">
    <cfRule type="colorScale" priority="5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6:I36">
    <cfRule type="colorScale" priority="5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0:I40 N40">
    <cfRule type="colorScale" priority="5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61:I61 H62">
    <cfRule type="colorScale" priority="7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">
    <cfRule type="colorScale" priority="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8">
    <cfRule type="colorScale" priority="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0">
    <cfRule type="colorScale" priority="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1:I12">
    <cfRule type="colorScale" priority="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3:I14">
    <cfRule type="colorScale" priority="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5:I16">
    <cfRule type="colorScale" priority="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8">
    <cfRule type="colorScale" priority="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3">
    <cfRule type="colorScale" priority="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6">
    <cfRule type="colorScale" priority="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7">
    <cfRule type="colorScale" priority="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9">
    <cfRule type="colorScale" priority="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2">
    <cfRule type="colorScale" priority="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3">
    <cfRule type="colorScale" priority="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4">
    <cfRule type="colorScale" priority="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7">
    <cfRule type="colorScale" priority="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8:I39">
    <cfRule type="colorScale" priority="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4:I45">
    <cfRule type="colorScale" priority="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6">
    <cfRule type="colorScale" priority="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7:I48">
    <cfRule type="colorScale" priority="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9">
    <cfRule type="colorScale" priority="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0">
    <cfRule type="colorScale" priority="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1:I52">
    <cfRule type="colorScale" priority="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4:I60">
    <cfRule type="colorScale" priority="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2">
    <cfRule type="colorScale" priority="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2">
    <cfRule type="colorScale" priority="2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3">
    <cfRule type="colorScale" priority="2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5">
    <cfRule type="colorScale" priority="2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6">
    <cfRule type="colorScale" priority="2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3">
    <cfRule type="colorScale" priority="2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4:J27">
    <cfRule type="colorScale" priority="2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9">
    <cfRule type="colorScale" priority="2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2">
    <cfRule type="colorScale" priority="2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3">
    <cfRule type="colorScale" priority="2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4">
    <cfRule type="colorScale" priority="2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5:J37">
    <cfRule type="colorScale" priority="2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8">
    <cfRule type="colorScale" priority="2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9:J40">
    <cfRule type="colorScale" priority="2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2">
    <cfRule type="colorScale" priority="2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4:J50">
    <cfRule type="colorScale" priority="2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1">
    <cfRule type="colorScale" priority="2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2">
    <cfRule type="colorScale" priority="2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5">
    <cfRule type="colorScale" priority="2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6:J57">
    <cfRule type="colorScale" priority="2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8:J59">
    <cfRule type="colorScale" priority="2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0">
    <cfRule type="colorScale" priority="2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1">
    <cfRule type="colorScale" priority="2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2">
    <cfRule type="colorScale" priority="2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4:K54 H54">
    <cfRule type="colorScale" priority="3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8:K13 K6 K7:L7">
    <cfRule type="colorScale" priority="2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15">
    <cfRule type="colorScale" priority="2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16">
    <cfRule type="colorScale" priority="2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3">
    <cfRule type="colorScale" priority="2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6">
    <cfRule type="colorScale" priority="2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7">
    <cfRule type="colorScale" priority="2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9">
    <cfRule type="colorScale" priority="2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2:K35">
    <cfRule type="colorScale" priority="2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6">
    <cfRule type="colorScale" priority="2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7">
    <cfRule type="colorScale" priority="2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8">
    <cfRule type="colorScale" priority="2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0">
    <cfRule type="colorScale" priority="2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4">
    <cfRule type="colorScale" priority="2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5 H45">
    <cfRule type="colorScale" priority="7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6">
    <cfRule type="colorScale" priority="2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7:K48">
    <cfRule type="colorScale" priority="2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9">
    <cfRule type="colorScale" priority="3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0:K52 H50:H52">
    <cfRule type="colorScale" priority="7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5:K56 D55:E56 M55:N56">
    <cfRule type="colorScale" priority="7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7:K58">
    <cfRule type="colorScale" priority="7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9">
    <cfRule type="colorScale" priority="3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0 H60">
    <cfRule type="colorScale" priority="7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1">
    <cfRule type="colorScale" priority="3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2">
    <cfRule type="colorScale" priority="2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8:L14">
    <cfRule type="colorScale" priority="1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5">
    <cfRule type="colorScale" priority="1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6">
    <cfRule type="colorScale" priority="1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7">
    <cfRule type="colorScale" priority="1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8">
    <cfRule type="colorScale" priority="1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0:L25">
    <cfRule type="colorScale" priority="1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6">
    <cfRule type="colorScale" priority="1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7">
    <cfRule type="colorScale" priority="1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9">
    <cfRule type="colorScale" priority="1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0:L31">
    <cfRule type="colorScale" priority="1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2:L33">
    <cfRule type="colorScale" priority="1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4">
    <cfRule type="colorScale" priority="1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5">
    <cfRule type="colorScale" priority="1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6">
    <cfRule type="colorScale" priority="1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7">
    <cfRule type="colorScale" priority="1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8">
    <cfRule type="colorScale" priority="1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9">
    <cfRule type="colorScale" priority="1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0">
    <cfRule type="colorScale" priority="1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1">
    <cfRule type="colorScale" priority="1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2">
    <cfRule type="colorScale" priority="1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4:L47">
    <cfRule type="colorScale" priority="1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8:L49">
    <cfRule type="colorScale" priority="1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0">
    <cfRule type="colorScale" priority="1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1:L52">
    <cfRule type="colorScale" priority="1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4">
    <cfRule type="colorScale" priority="1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5:L58">
    <cfRule type="colorScale" priority="1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9">
    <cfRule type="colorScale" priority="1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60:L62">
    <cfRule type="colorScale" priority="1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10">
    <cfRule type="colorScale" priority="5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18">
    <cfRule type="colorScale" priority="5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26:M27">
    <cfRule type="colorScale" priority="5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2:M33">
    <cfRule type="colorScale" priority="5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4">
    <cfRule type="colorScale" priority="6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6">
    <cfRule type="colorScale" priority="6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7 H37">
    <cfRule type="colorScale" priority="4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8:M41">
    <cfRule type="colorScale" priority="5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42">
    <cfRule type="colorScale" priority="6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44:M50">
    <cfRule type="colorScale" priority="4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4">
    <cfRule type="colorScale" priority="4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7:M59">
    <cfRule type="colorScale" priority="4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61:M62">
    <cfRule type="colorScale" priority="4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29:N29">
    <cfRule type="colorScale" priority="5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1:N51">
    <cfRule type="colorScale" priority="3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2:N52">
    <cfRule type="colorScale" priority="4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26">
    <cfRule type="colorScale" priority="6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27">
    <cfRule type="colorScale" priority="5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2">
    <cfRule type="colorScale" priority="4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3">
    <cfRule type="colorScale" priority="6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4">
    <cfRule type="colorScale" priority="5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5">
    <cfRule type="colorScale" priority="4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7">
    <cfRule type="colorScale" priority="5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1">
    <cfRule type="colorScale" priority="6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6">
    <cfRule type="colorScale" priority="4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8">
    <cfRule type="colorScale" priority="6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59">
    <cfRule type="colorScale" priority="3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61">
    <cfRule type="colorScale" priority="7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62">
    <cfRule type="colorScale" priority="4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7:O8">
    <cfRule type="colorScale" priority="1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10:O14">
    <cfRule type="colorScale" priority="1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15:O16">
    <cfRule type="colorScale" priority="1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17:O18 O6 O9">
    <cfRule type="colorScale" priority="1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0:O21 O23:O25">
    <cfRule type="colorScale" priority="1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2">
    <cfRule type="colorScale" priority="1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6:O27">
    <cfRule type="colorScale" priority="1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9">
    <cfRule type="colorScale" priority="1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0:O31">
    <cfRule type="colorScale" priority="1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2:O35">
    <cfRule type="colorScale" priority="1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6">
    <cfRule type="colorScale" priority="1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7:O39">
    <cfRule type="colorScale" priority="1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0">
    <cfRule type="colorScale" priority="1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1:O42">
    <cfRule type="colorScale" priority="1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4">
    <cfRule type="colorScale" priority="1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5:O48">
    <cfRule type="colorScale" priority="1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9:O50">
    <cfRule type="colorScale" priority="1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1">
    <cfRule type="colorScale" priority="1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2">
    <cfRule type="colorScale" priority="1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5:O56">
    <cfRule type="colorScale" priority="1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7 O54">
    <cfRule type="colorScale" priority="1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8:O60">
    <cfRule type="colorScale" priority="1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61">
    <cfRule type="colorScale" priority="1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62">
    <cfRule type="colorScale" priority="1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29">
    <cfRule type="colorScale" priority="5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4">
    <cfRule type="colorScale" priority="4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5 W35 R35:U35">
    <cfRule type="colorScale" priority="5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4">
    <cfRule type="colorScale" priority="4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5">
    <cfRule type="colorScale" priority="3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55">
    <cfRule type="colorScale" priority="3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59">
    <cfRule type="colorScale" priority="3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61">
    <cfRule type="colorScale" priority="4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62">
    <cfRule type="colorScale" priority="3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1:Q42">
    <cfRule type="colorScale" priority="4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7:Q47 P48:P51">
    <cfRule type="colorScale" priority="4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6:R36 N36">
    <cfRule type="colorScale" priority="5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0:R40 T40:U40">
    <cfRule type="colorScale" priority="5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6:R46 T46:U46">
    <cfRule type="colorScale" priority="4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27:S27">
    <cfRule type="colorScale" priority="5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1:S31 P33:S33 P32 R32:S32">
    <cfRule type="colorScale" priority="5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6">
    <cfRule type="colorScale" priority="1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7">
    <cfRule type="colorScale" priority="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8">
    <cfRule type="colorScale" priority="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4">
    <cfRule type="colorScale" priority="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6">
    <cfRule type="colorScale" priority="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9">
    <cfRule type="colorScale" priority="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2">
    <cfRule type="colorScale" priority="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4">
    <cfRule type="colorScale" priority="1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5">
    <cfRule type="colorScale" priority="1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4">
    <cfRule type="colorScale" priority="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5">
    <cfRule type="colorScale" priority="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8">
    <cfRule type="colorScale" priority="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9">
    <cfRule type="colorScale" priority="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0">
    <cfRule type="colorScale" priority="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1">
    <cfRule type="colorScale" priority="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2">
    <cfRule type="colorScale" priority="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4">
    <cfRule type="colorScale" priority="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5:Q61">
    <cfRule type="colorScale" priority="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62">
    <cfRule type="colorScale" priority="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6">
    <cfRule type="colorScale" priority="5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8">
    <cfRule type="colorScale" priority="5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15:R17 T15:U17">
    <cfRule type="colorScale" priority="5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18">
    <cfRule type="colorScale" priority="3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7">
    <cfRule type="colorScale" priority="5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9">
    <cfRule type="colorScale" priority="6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1:R42">
    <cfRule type="colorScale" priority="6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7:R48 W47:Y47 W48 T47:U48">
    <cfRule type="colorScale" priority="8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1:R52 T51:U52">
    <cfRule type="colorScale" priority="6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5">
    <cfRule type="colorScale" priority="7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6 P56">
    <cfRule type="colorScale" priority="7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7:R59 T57:U59">
    <cfRule type="colorScale" priority="4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60:R62">
    <cfRule type="colorScale" priority="6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4:S54 P54 S55:S62">
    <cfRule type="colorScale" priority="3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4:U34 T33:U33 W33:W34">
    <cfRule type="colorScale" priority="5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4:U44 R45 T45:U45 S45:S52">
    <cfRule type="colorScale" priority="6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29">
    <cfRule type="colorScale" priority="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6:S42">
    <cfRule type="colorScale" priority="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27:U27">
    <cfRule type="colorScale" priority="6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29:U29 R29">
    <cfRule type="colorScale" priority="3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1:U31 W30:W31">
    <cfRule type="colorScale" priority="5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2:U32">
    <cfRule type="colorScale" priority="6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6:U36">
    <cfRule type="colorScale" priority="6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7:U37 W37">
    <cfRule type="colorScale" priority="7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9:U39">
    <cfRule type="colorScale" priority="5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1:U41">
    <cfRule type="colorScale" priority="5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2:U42">
    <cfRule type="colorScale" priority="7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9:U49 R49">
    <cfRule type="colorScale" priority="3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0:U50 R50">
    <cfRule type="colorScale" priority="4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4:U55">
    <cfRule type="colorScale" priority="4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6:U56">
    <cfRule type="colorScale" priority="3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0:U60">
    <cfRule type="colorScale" priority="3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1:U61">
    <cfRule type="colorScale" priority="4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2:U62">
    <cfRule type="colorScale" priority="3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3">
    <cfRule type="colorScale" priority="5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4 E24">
    <cfRule type="colorScale" priority="8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5">
    <cfRule type="colorScale" priority="5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9 E29">
    <cfRule type="colorScale" priority="8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2:U33">
    <cfRule type="colorScale" priority="5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4:U35">
    <cfRule type="colorScale" priority="6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6">
    <cfRule type="colorScale" priority="4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7">
    <cfRule type="colorScale" priority="5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8">
    <cfRule type="colorScale" priority="4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9">
    <cfRule type="colorScale" priority="5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0">
    <cfRule type="colorScale" priority="3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6">
    <cfRule type="colorScale" priority="4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7">
    <cfRule type="colorScale" priority="3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9">
    <cfRule type="colorScale" priority="7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0">
    <cfRule type="colorScale" priority="3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1">
    <cfRule type="colorScale" priority="7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4">
    <cfRule type="colorScale" priority="7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62">
    <cfRule type="colorScale" priority="7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7:V11 V13:V18">
    <cfRule type="colorScale" priority="2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12">
    <cfRule type="colorScale" priority="2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0:V24">
    <cfRule type="colorScale" priority="2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5">
    <cfRule type="colorScale" priority="2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6:V27">
    <cfRule type="colorScale" priority="2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9">
    <cfRule type="colorScale" priority="2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0:V33">
    <cfRule type="colorScale" priority="2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4">
    <cfRule type="colorScale" priority="2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5:V36">
    <cfRule type="colorScale" priority="2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7:V39">
    <cfRule type="colorScale" priority="2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0:V41">
    <cfRule type="colorScale" priority="2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2">
    <cfRule type="colorScale" priority="2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4:V47">
    <cfRule type="colorScale" priority="2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8:V49">
    <cfRule type="colorScale" priority="2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0:V52">
    <cfRule type="colorScale" priority="2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4">
    <cfRule type="colorScale" priority="2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5:V56">
    <cfRule type="colorScale" priority="2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7">
    <cfRule type="colorScale" priority="2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8:V62">
    <cfRule type="colorScale" priority="2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1">
    <cfRule type="colorScale" priority="6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2:W25">
    <cfRule type="colorScale" priority="5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6">
    <cfRule type="colorScale" priority="5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7">
    <cfRule type="colorScale" priority="5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9">
    <cfRule type="colorScale" priority="4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2">
    <cfRule type="colorScale" priority="5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9:W42">
    <cfRule type="colorScale" priority="8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4:W45 Z44:AA45">
    <cfRule type="colorScale" priority="7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6">
    <cfRule type="colorScale" priority="7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9:W52">
    <cfRule type="colorScale" priority="7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54:W55 Z54:AA55">
    <cfRule type="colorScale" priority="7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56:W62">
    <cfRule type="colorScale" priority="7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6:Y10">
    <cfRule type="colorScale" priority="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1:Y11">
    <cfRule type="colorScale" priority="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2:Y14">
    <cfRule type="colorScale" priority="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5:Y15">
    <cfRule type="colorScale" priority="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0:Y23">
    <cfRule type="colorScale" priority="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4:Y24">
    <cfRule type="colorScale" priority="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5:Y26">
    <cfRule type="colorScale" priority="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7:Y27">
    <cfRule type="colorScale" priority="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9:Y29">
    <cfRule type="colorScale" priority="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0:Y31">
    <cfRule type="colorScale" priority="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2:Y34">
    <cfRule type="colorScale" priority="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5:Y35">
    <cfRule type="colorScale" priority="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6:Y37">
    <cfRule type="colorScale" priority="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8:Y38">
    <cfRule type="colorScale" priority="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9:Y39">
    <cfRule type="colorScale" priority="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0:Y42">
    <cfRule type="colorScale" priority="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4:Y45">
    <cfRule type="colorScale" priority="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6:Y46">
    <cfRule type="colorScale" priority="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8:Y48">
    <cfRule type="colorScale" priority="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9:Y49">
    <cfRule type="colorScale" priority="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0:Y50">
    <cfRule type="colorScale" priority="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1:Y51">
    <cfRule type="colorScale" priority="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2:Y52">
    <cfRule type="colorScale" priority="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4:Y62">
    <cfRule type="colorScale" priority="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15">
    <cfRule type="colorScale" priority="3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17">
    <cfRule type="colorScale" priority="3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2:Y23 AM20:AM25 AF23:AG24">
    <cfRule type="colorScale" priority="5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4">
    <cfRule type="colorScale" priority="6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6:Y27">
    <cfRule type="colorScale" priority="6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9">
    <cfRule type="colorScale" priority="5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36:Y39">
    <cfRule type="colorScale" priority="5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2">
    <cfRule type="colorScale" priority="6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4">
    <cfRule type="colorScale" priority="5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7">
    <cfRule type="colorScale" priority="3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8:Y52">
    <cfRule type="colorScale" priority="4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56:Y59">
    <cfRule type="colorScale" priority="4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61:Y62">
    <cfRule type="colorScale" priority="4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10:AA10">
    <cfRule type="colorScale" priority="5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15:AA18">
    <cfRule type="colorScale" priority="5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1:AA21">
    <cfRule type="colorScale" priority="5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6:AA26">
    <cfRule type="colorScale" priority="6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5:AA35">
    <cfRule type="colorScale" priority="6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6:AA36 W36">
    <cfRule type="colorScale" priority="5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7:AA37">
    <cfRule type="colorScale" priority="6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8:AA38 W38">
    <cfRule type="colorScale" priority="8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9:AA39">
    <cfRule type="colorScale" priority="4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0:AA40">
    <cfRule type="colorScale" priority="5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1:AA41">
    <cfRule type="colorScale" priority="4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7:AA47">
    <cfRule type="colorScale" priority="4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8:AA49">
    <cfRule type="colorScale" priority="7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0:AA50">
    <cfRule type="colorScale" priority="3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1:AA51">
    <cfRule type="colorScale" priority="4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2:AA52">
    <cfRule type="colorScale" priority="7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6:AA57">
    <cfRule type="colorScale" priority="3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8:AA58">
    <cfRule type="colorScale" priority="7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9:AA59">
    <cfRule type="colorScale" priority="3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60:AA60">
    <cfRule type="colorScale" priority="7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61:AA62">
    <cfRule type="colorScale" priority="6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0:AC20 W20">
    <cfRule type="colorScale" priority="5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2:AC32">
    <cfRule type="colorScale" priority="4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37:AA39">
    <cfRule type="colorScale" priority="4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47:AA49">
    <cfRule type="colorScale" priority="7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0">
    <cfRule type="colorScale" priority="4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1:AA52">
    <cfRule type="colorScale" priority="7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6:AA62">
    <cfRule type="colorScale" priority="7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21:AC21">
    <cfRule type="colorScale" priority="6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36:AC40">
    <cfRule type="colorScale" priority="4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1:AC41">
    <cfRule type="colorScale" priority="5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5:AC45">
    <cfRule type="colorScale" priority="3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7:AC52">
    <cfRule type="colorScale" priority="6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4:AC54">
    <cfRule type="colorScale" priority="3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5:AC56">
    <cfRule type="colorScale" priority="7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7:AC57">
    <cfRule type="colorScale" priority="3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8:AC60">
    <cfRule type="colorScale" priority="7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61:AC61">
    <cfRule type="colorScale" priority="4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62:AC62">
    <cfRule type="colorScale" priority="3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5 Y25">
    <cfRule type="colorScale" priority="5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6">
    <cfRule type="colorScale" priority="5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7">
    <cfRule type="colorScale" priority="5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2">
    <cfRule type="colorScale" priority="5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3">
    <cfRule type="colorScale" priority="5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4">
    <cfRule type="colorScale" priority="6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5">
    <cfRule type="colorScale" priority="5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6 AA36">
    <cfRule type="colorScale" priority="5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7:AC39">
    <cfRule type="colorScale" priority="4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0">
    <cfRule type="colorScale" priority="5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1">
    <cfRule type="colorScale" priority="5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2">
    <cfRule type="colorScale" priority="3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4:AC47">
    <cfRule type="colorScale" priority="4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8">
    <cfRule type="colorScale" priority="8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9">
    <cfRule type="colorScale" priority="8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0">
    <cfRule type="colorScale" priority="4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1:AC52">
    <cfRule type="colorScale" priority="6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4:AC55">
    <cfRule type="colorScale" priority="7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6">
    <cfRule type="colorScale" priority="7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8:AC59">
    <cfRule type="colorScale" priority="6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61:AC62 AH61:AH62">
    <cfRule type="colorScale" priority="6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11">
    <cfRule type="colorScale" priority="2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17">
    <cfRule type="colorScale" priority="2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0:AD25">
    <cfRule type="colorScale" priority="2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6">
    <cfRule type="colorScale" priority="2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7">
    <cfRule type="colorScale" priority="2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9:AD37">
    <cfRule type="colorScale" priority="2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8">
    <cfRule type="colorScale" priority="2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9">
    <cfRule type="colorScale" priority="2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0">
    <cfRule type="colorScale" priority="2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1:AD42">
    <cfRule type="colorScale" priority="2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4:AD47">
    <cfRule type="colorScale" priority="2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8:AD51">
    <cfRule type="colorScale" priority="2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2">
    <cfRule type="colorScale" priority="2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4:AD56">
    <cfRule type="colorScale" priority="2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7:AD59">
    <cfRule type="colorScale" priority="2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60:AD62">
    <cfRule type="colorScale" priority="2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9:AE10">
    <cfRule type="colorScale" priority="3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2">
    <cfRule type="colorScale" priority="3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3:AE14">
    <cfRule type="colorScale" priority="3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5:AE18">
    <cfRule type="colorScale" priority="3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25:AE27">
    <cfRule type="colorScale" priority="3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2:AE33">
    <cfRule type="colorScale" priority="6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4:AE36">
    <cfRule type="colorScale" priority="3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7:AE39">
    <cfRule type="colorScale" priority="3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0">
    <cfRule type="colorScale" priority="5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1">
    <cfRule type="colorScale" priority="3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2">
    <cfRule type="colorScale" priority="3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4:AE48">
    <cfRule type="colorScale" priority="3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9">
    <cfRule type="colorScale" priority="3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0">
    <cfRule type="colorScale" priority="3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1">
    <cfRule type="colorScale" priority="7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2">
    <cfRule type="colorScale" priority="7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5">
    <cfRule type="colorScale" priority="3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8:AE59">
    <cfRule type="colorScale" priority="3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61:AE62">
    <cfRule type="colorScale" priority="3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6:AG18">
    <cfRule type="colorScale" priority="1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0:AG22">
    <cfRule type="colorScale" priority="1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5:AG25">
    <cfRule type="colorScale" priority="1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6:AG27">
    <cfRule type="colorScale" priority="1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9:AG42">
    <cfRule type="colorScale" priority="1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4:AG44">
    <cfRule type="colorScale" priority="1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5:AG46">
    <cfRule type="colorScale" priority="1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7:AG47">
    <cfRule type="colorScale" priority="1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8:AG52">
    <cfRule type="colorScale" priority="1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54:AG62">
    <cfRule type="colorScale" priority="1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7:AG8">
    <cfRule type="colorScale" priority="5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33">
    <cfRule type="colorScale" priority="5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37:AG39">
    <cfRule type="colorScale" priority="4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1:AG42">
    <cfRule type="colorScale" priority="4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7">
    <cfRule type="colorScale" priority="7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9">
    <cfRule type="colorScale" priority="7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0">
    <cfRule type="colorScale" priority="3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2">
    <cfRule type="colorScale" priority="7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4:AG60">
    <cfRule type="colorScale" priority="7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29">
    <cfRule type="colorScale" priority="4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2:AH33">
    <cfRule type="colorScale" priority="4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7">
    <cfRule type="colorScale" priority="3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8">
    <cfRule type="colorScale" priority="3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9:AH42">
    <cfRule type="colorScale" priority="4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4">
    <cfRule type="colorScale" priority="3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7">
    <cfRule type="colorScale" priority="4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9">
    <cfRule type="colorScale" priority="3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0">
    <cfRule type="colorScale" priority="4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2">
    <cfRule type="colorScale" priority="3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4 AE54">
    <cfRule type="colorScale" priority="3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5:AH56 AE56">
    <cfRule type="colorScale" priority="7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7">
    <cfRule type="colorScale" priority="6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8">
    <cfRule type="colorScale" priority="3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9">
    <cfRule type="colorScale" priority="4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60 Y60">
    <cfRule type="colorScale" priority="7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6">
    <cfRule type="colorScale" priority="24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7:AI13">
    <cfRule type="colorScale" priority="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4">
    <cfRule type="colorScale" priority="22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5:AI16">
    <cfRule type="colorScale" priority="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7:AI18">
    <cfRule type="colorScale" priority="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0:AI23 AI36 AI7:AI13 AI17:AI18 AI45:AI47">
    <cfRule type="colorScale" priority="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4:AI27">
    <cfRule type="colorScale" priority="20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9:AI35">
    <cfRule type="colorScale" priority="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37">
    <cfRule type="colorScale" priority="19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38:AI39">
    <cfRule type="colorScale" priority="8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0">
    <cfRule type="colorScale" priority="17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1:AI42">
    <cfRule type="colorScale" priority="6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4">
    <cfRule type="colorScale" priority="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5:AI47">
    <cfRule type="colorScale" priority="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8">
    <cfRule type="colorScale" priority="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9:AI52">
    <cfRule type="colorScale" priority="15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4">
    <cfRule type="colorScale" priority="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5:AI56">
    <cfRule type="colorScale" priority="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7">
    <cfRule type="colorScale" priority="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8">
    <cfRule type="colorScale" priority="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9">
    <cfRule type="colorScale" priority="13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60">
    <cfRule type="colorScale" priority="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61:AI62">
    <cfRule type="colorScale" priority="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15:AO16">
    <cfRule type="colorScale" priority="5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27:AO27">
    <cfRule type="colorScale" priority="7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29:AO29">
    <cfRule type="colorScale" priority="4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32:AO32">
    <cfRule type="colorScale" priority="6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33:AO36">
    <cfRule type="colorScale" priority="5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0:AO40">
    <cfRule type="colorScale" priority="6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1:AO41">
    <cfRule type="colorScale" priority="5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6:AO46">
    <cfRule type="colorScale" priority="3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8:AO48">
    <cfRule type="colorScale" priority="3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1:AO51">
    <cfRule type="colorScale" priority="3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5:AO55">
    <cfRule type="colorScale" priority="7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6:AO56">
    <cfRule type="colorScale" priority="4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9:AO59">
    <cfRule type="colorScale" priority="7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61:AO61">
    <cfRule type="colorScale" priority="3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62:AO62">
    <cfRule type="colorScale" priority="7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2:AK23">
    <cfRule type="colorScale" priority="1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4">
    <cfRule type="colorScale" priority="1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6">
    <cfRule type="colorScale" priority="1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7">
    <cfRule type="colorScale" priority="1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9:AK35">
    <cfRule type="colorScale" priority="1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36:AK42">
    <cfRule type="colorScale" priority="1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4:AK46">
    <cfRule type="colorScale" priority="1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7">
    <cfRule type="colorScale" priority="1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8:AK52">
    <cfRule type="colorScale" priority="1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54:AK60">
    <cfRule type="colorScale" priority="1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61:AK62">
    <cfRule type="colorScale" priority="1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12">
    <cfRule type="colorScale" priority="2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0:AL25">
    <cfRule type="colorScale" priority="2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6">
    <cfRule type="colorScale" priority="2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7">
    <cfRule type="colorScale" priority="2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9:AL36">
    <cfRule type="colorScale" priority="2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37:AL39">
    <cfRule type="colorScale" priority="2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0">
    <cfRule type="colorScale" priority="2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1">
    <cfRule type="colorScale" priority="2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2">
    <cfRule type="colorScale" priority="2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4">
    <cfRule type="colorScale" priority="2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5">
    <cfRule type="colorScale" priority="2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6:AL50">
    <cfRule type="colorScale" priority="2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1:AL52">
    <cfRule type="colorScale" priority="2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4">
    <cfRule type="colorScale" priority="2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5">
    <cfRule type="colorScale" priority="2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6">
    <cfRule type="colorScale" priority="2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7:AL59">
    <cfRule type="colorScale" priority="2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60">
    <cfRule type="colorScale" priority="2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61:AL62">
    <cfRule type="colorScale" priority="2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6 AP26">
    <cfRule type="colorScale" priority="6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9">
    <cfRule type="colorScale" priority="6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0:AM31">
    <cfRule type="colorScale" priority="3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3 AP33">
    <cfRule type="colorScale" priority="3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4">
    <cfRule type="colorScale" priority="3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5 AP35">
    <cfRule type="colorScale" priority="6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8">
    <cfRule type="colorScale" priority="3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2 AP42">
    <cfRule type="colorScale" priority="4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4">
    <cfRule type="colorScale" priority="7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5">
    <cfRule type="colorScale" priority="3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6">
    <cfRule type="colorScale" priority="6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7 AP47">
    <cfRule type="colorScale" priority="3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8">
    <cfRule type="colorScale" priority="3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9">
    <cfRule type="colorScale" priority="3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0">
    <cfRule type="colorScale" priority="3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2">
    <cfRule type="colorScale" priority="3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9 AP59">
    <cfRule type="colorScale" priority="4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60 AP60">
    <cfRule type="colorScale" priority="7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62">
    <cfRule type="colorScale" priority="6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2:AO32">
    <cfRule type="colorScale" priority="5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8:AO8">
    <cfRule type="colorScale" priority="3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37:AO37 AN31:AO31 AN33:AO35">
    <cfRule type="colorScale" priority="5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38:AO39">
    <cfRule type="colorScale" priority="6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2:AO42">
    <cfRule type="colorScale" priority="6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4:AO45">
    <cfRule type="colorScale" priority="4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6:AO46">
    <cfRule type="colorScale" priority="3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9:AO49">
    <cfRule type="colorScale" priority="3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2:AO52">
    <cfRule type="colorScale" priority="3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5:AO55">
    <cfRule type="colorScale" priority="4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6:AO56">
    <cfRule type="colorScale" priority="3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8:AO58">
    <cfRule type="colorScale" priority="4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9:AO59">
    <cfRule type="colorScale" priority="3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60:AO62">
    <cfRule type="colorScale" priority="4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2">
    <cfRule type="colorScale" priority="6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2">
    <cfRule type="colorScale" priority="4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5">
    <cfRule type="colorScale" priority="3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6">
    <cfRule type="colorScale" priority="3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5:AO56">
    <cfRule type="colorScale" priority="7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8">
    <cfRule type="colorScale" priority="3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1 AM61">
    <cfRule type="colorScale" priority="4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2">
    <cfRule type="colorScale" priority="4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9:AP11 AP6 AP46 N10 P8:Q8 N17:N18 M11:N14 N7:N8 P7:R7 M9:N9 P9:U10 L6:N6 P30:U30 M30:N31 M60:N60 AJ60:AO60 M20:N25 N42 AJ42:AO42 N44:N45 AJ44:AO45 N47 AJ47:AO47 N49:N50 N54 P39:Q39 N57:N58 N38:N39 P38:R38 P37:Q37 AJ37:AO39 P52 AJ52:AO52 P20:U20 P6:Q6 P57:P58 P60 P17:P18 P25:R25 P24 R24 P26 P11:R14 S11:S18 P21:R23 S21:U25 T38:U38 T7:U7 S6:S8 R26:U26 D24 C39:C42 D42 G39:G42 C17:E17 D8:E9 G8:G9 C6:C9 C20:C27 D20:E23 C30:E31 C33:C37 D37:E37 D29 D32:D34 G29:G37 D44:D46 G44:G46 D25:E25 G20:G25 H6 D6:G7 H7:J7 H9:I9 D12:G14 T11:U14 E16:H16 C18:H18 H8 H10 U6:U10 G17:K17 U16:U18 H20:K22 U20:U22 H30:K31 U30:U31 H42:I42 H41:K41 U41:U42 H55:H58 U55:U58 Y10 Y16 Y18 AA20:AA21 Y20:Y21 AA32 Y30:Y35 AA40:AA41 Y40:Y41 AA45 Y45:Y46 AA54:AA55 Y54:Y55 AA10:AC18 Y11:Z14 Y6:AC9 Z33:Z34 AA33:AC35 Z46:AC46 Z22:Z25 AA22:AC27 Z27 Z42:AC42 AA44:AC44 AE6 AD12:AD14 AC18:AD18 AD6:AD10 AE11 AC6:AC14 AE20:AE24 AC20:AC24 AE29:AE31 Z29:AC31 AE57 AC57 AE60 AC60 AG9:AH18 AG6:AH6 AG34:AH36 AG20:AH27 AG45:AH46 AJ29:AP29 AG29 AJ32:AP32 AG32 AJ40:AP40 AG40 AG44 AJ61:AP62 AG61:AG62 AG30:AH31 AG48:AH48 AG51:AH51 AP20:AP25 AJ6:AO14 AM15:AO16 AJ17:AO18 AM40:AO41 AM51:AO51 AJ57:AO58 AN47:AO48 AJ54:AO54 AJ20:AO26 AN29:AO30 AQ16:AR16 AM36:AN36 AP36:AR36 AJ27:AN27 AP27:AQ27 AQ20:AR26 AO20:AO27 AQ13:AQ15 AQ11 AQ12:AR12 AQ6:AR10 AO6:AO18 AQ29:AR31 AO29:AO31 AQ33:AQ35 AQ37:AQ39 AO33:AO41 AJ44:AQ44 AQ52 AO51:AO52 AQ59:AQ60 AO59:AO60 AQ49:AR50 AJ49:AO50 AJ30:AO31">
    <cfRule type="colorScale" priority="6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12:AP14 AM12:AM14">
    <cfRule type="colorScale" priority="5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0:AP31">
    <cfRule type="colorScale" priority="3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4">
    <cfRule type="colorScale" priority="3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7 AM37">
    <cfRule type="colorScale" priority="4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8">
    <cfRule type="colorScale" priority="4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9 AM39">
    <cfRule type="colorScale" priority="6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1">
    <cfRule type="colorScale" priority="5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5">
    <cfRule type="colorScale" priority="4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8">
    <cfRule type="colorScale" priority="4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9">
    <cfRule type="colorScale" priority="3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0">
    <cfRule type="colorScale" priority="4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1">
    <cfRule type="colorScale" priority="4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2">
    <cfRule type="colorScale" priority="4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4 AM54">
    <cfRule type="colorScale" priority="4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5:AP56 AM55:AM56">
    <cfRule type="colorScale" priority="7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7">
    <cfRule type="colorScale" priority="4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8 AM58">
    <cfRule type="colorScale" priority="7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17:AQ18">
    <cfRule type="colorScale" priority="5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0:AQ42">
    <cfRule type="colorScale" priority="6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5">
    <cfRule type="colorScale" priority="7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8">
    <cfRule type="colorScale" priority="7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1">
    <cfRule type="colorScale" priority="7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6:AQ57">
    <cfRule type="colorScale" priority="7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8">
    <cfRule type="colorScale" priority="6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62">
    <cfRule type="colorScale" priority="3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32:AR32">
    <cfRule type="colorScale" priority="4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6:AR47">
    <cfRule type="colorScale" priority="6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4:AR55">
    <cfRule type="colorScale" priority="7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61:AR61">
    <cfRule type="colorScale" priority="6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11">
    <cfRule type="colorScale" priority="5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13">
    <cfRule type="colorScale" priority="5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27">
    <cfRule type="colorScale" priority="6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3">
    <cfRule type="colorScale" priority="6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4">
    <cfRule type="colorScale" priority="5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5">
    <cfRule type="colorScale" priority="6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7">
    <cfRule type="colorScale" priority="5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8">
    <cfRule type="colorScale" priority="5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9">
    <cfRule type="colorScale" priority="5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0">
    <cfRule type="colorScale" priority="6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1">
    <cfRule type="colorScale" priority="6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2">
    <cfRule type="colorScale" priority="4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4:AR45">
    <cfRule type="colorScale" priority="4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8">
    <cfRule type="colorScale" priority="4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1">
    <cfRule type="colorScale" priority="3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2">
    <cfRule type="colorScale" priority="4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6:AR58">
    <cfRule type="colorScale" priority="4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9">
    <cfRule type="colorScale" priority="4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60">
    <cfRule type="colorScale" priority="3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62">
    <cfRule type="colorScale" priority="4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BA8">
    <cfRule type="colorScale" priority="10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EFE7A-3877-49E5-B9C5-778949E014F8}">
  <dimension ref="A1:BM85"/>
  <sheetViews>
    <sheetView tabSelected="1" topLeftCell="F1" workbookViewId="0">
      <selection activeCell="BJ11" sqref="BJ11"/>
    </sheetView>
  </sheetViews>
  <sheetFormatPr defaultColWidth="8.85546875" defaultRowHeight="15" x14ac:dyDescent="0.25"/>
  <cols>
    <col min="1" max="1" width="5" style="31" customWidth="1"/>
    <col min="2" max="2" width="30.28515625" style="54" customWidth="1"/>
    <col min="3" max="3" width="3.28515625" customWidth="1"/>
    <col min="4" max="4" width="3" customWidth="1"/>
    <col min="5" max="6" width="3.28515625" customWidth="1"/>
    <col min="7" max="9" width="3.140625" customWidth="1"/>
    <col min="10" max="10" width="3.42578125" customWidth="1"/>
    <col min="11" max="12" width="2.85546875" customWidth="1"/>
    <col min="13" max="13" width="3.28515625" customWidth="1"/>
    <col min="14" max="15" width="3.42578125" customWidth="1"/>
    <col min="16" max="17" width="3.7109375" customWidth="1"/>
    <col min="18" max="19" width="3.5703125" customWidth="1"/>
    <col min="20" max="24" width="3" customWidth="1"/>
    <col min="25" max="26" width="3.42578125" customWidth="1"/>
    <col min="27" max="27" width="3" customWidth="1"/>
    <col min="28" max="28" width="3.28515625" customWidth="1"/>
    <col min="29" max="30" width="2.7109375" customWidth="1"/>
    <col min="31" max="32" width="3.7109375" customWidth="1"/>
    <col min="33" max="33" width="3.42578125" customWidth="1"/>
    <col min="34" max="35" width="2.7109375" customWidth="1"/>
    <col min="36" max="37" width="3" customWidth="1"/>
    <col min="38" max="38" width="3.42578125" customWidth="1"/>
    <col min="39" max="39" width="2.85546875" customWidth="1"/>
    <col min="40" max="40" width="2.7109375" customWidth="1"/>
    <col min="41" max="41" width="3" customWidth="1"/>
    <col min="42" max="42" width="3.7109375" customWidth="1"/>
    <col min="43" max="44" width="3.140625" customWidth="1"/>
    <col min="45" max="48" width="3.85546875" style="17" customWidth="1"/>
    <col min="49" max="49" width="3.85546875" customWidth="1"/>
    <col min="50" max="50" width="4" customWidth="1"/>
    <col min="51" max="51" width="4.7109375" customWidth="1"/>
    <col min="52" max="52" width="4.5703125" customWidth="1"/>
    <col min="53" max="53" width="4" customWidth="1"/>
  </cols>
  <sheetData>
    <row r="1" spans="1:65" x14ac:dyDescent="0.25">
      <c r="M1" s="1"/>
      <c r="AJ1" s="1" t="s">
        <v>180</v>
      </c>
      <c r="AK1" s="1"/>
      <c r="AL1" s="1"/>
      <c r="AM1" s="1"/>
      <c r="AN1" s="1"/>
      <c r="AO1" s="1"/>
      <c r="AP1" s="1"/>
      <c r="AQ1" s="1"/>
    </row>
    <row r="2" spans="1:65" x14ac:dyDescent="0.25">
      <c r="A2" s="2" t="s">
        <v>106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65" ht="6.75" customHeight="1" thickBot="1" x14ac:dyDescent="0.3">
      <c r="D3" s="1"/>
      <c r="E3" s="1"/>
      <c r="F3" s="1"/>
      <c r="H3" s="1"/>
      <c r="I3" s="1"/>
      <c r="J3" s="1"/>
      <c r="K3" s="1"/>
      <c r="L3" s="1"/>
      <c r="M3" s="1"/>
      <c r="N3" s="1"/>
      <c r="O3" s="1"/>
      <c r="P3" s="1"/>
      <c r="Q3" s="1"/>
      <c r="U3" s="1"/>
    </row>
    <row r="4" spans="1:65" ht="14.25" customHeight="1" thickBot="1" x14ac:dyDescent="0.3">
      <c r="A4" s="32" t="s">
        <v>21</v>
      </c>
      <c r="B4" s="73" t="s">
        <v>0</v>
      </c>
      <c r="C4" s="18" t="str">
        <f>ENGLISH!C4</f>
        <v>AO</v>
      </c>
      <c r="D4" s="19" t="str">
        <f>ENGLISH!D4</f>
        <v>BF</v>
      </c>
      <c r="E4" s="19" t="str">
        <f>ENGLISH!E4</f>
        <v>BI</v>
      </c>
      <c r="F4" s="53" t="s">
        <v>166</v>
      </c>
      <c r="G4" s="19" t="str">
        <f>ENGLISH!G4</f>
        <v>BW</v>
      </c>
      <c r="H4" s="19" t="str">
        <f>ENGLISH!H4</f>
        <v>CD</v>
      </c>
      <c r="I4" s="115" t="s">
        <v>176</v>
      </c>
      <c r="J4" s="53" t="str">
        <f>ENGLISH!J4</f>
        <v>CI</v>
      </c>
      <c r="K4" s="53" t="str">
        <f>ENGLISH!K4</f>
        <v>CM</v>
      </c>
      <c r="L4" s="53" t="s">
        <v>168</v>
      </c>
      <c r="M4" s="19" t="str">
        <f>ENGLISH!M4</f>
        <v>EG</v>
      </c>
      <c r="N4" s="20" t="str">
        <f>ENGLISH!N4</f>
        <v>ET</v>
      </c>
      <c r="O4" s="115" t="s">
        <v>172</v>
      </c>
      <c r="P4" s="20" t="str">
        <f>ENGLISH!P4</f>
        <v>GH</v>
      </c>
      <c r="Q4" s="115" t="s">
        <v>174</v>
      </c>
      <c r="R4" s="19" t="str">
        <f>ENGLISH!R4</f>
        <v>GN</v>
      </c>
      <c r="S4" s="115" t="s">
        <v>177</v>
      </c>
      <c r="T4" s="19" t="str">
        <f>ENGLISH!T4</f>
        <v>KE</v>
      </c>
      <c r="U4" s="19" t="str">
        <f>ENGLISH!U4</f>
        <v>KM</v>
      </c>
      <c r="V4" s="53" t="str">
        <f>ENGLISH!V4</f>
        <v>LR</v>
      </c>
      <c r="W4" s="19" t="str">
        <f>ENGLISH!W4</f>
        <v>LS</v>
      </c>
      <c r="X4" s="115" t="s">
        <v>175</v>
      </c>
      <c r="Y4" s="19" t="str">
        <f>ENGLISH!Y4</f>
        <v>MA</v>
      </c>
      <c r="Z4" s="19" t="str">
        <f>ENGLISH!Z4</f>
        <v>MG</v>
      </c>
      <c r="AA4" s="19" t="str">
        <f>ENGLISH!AA4</f>
        <v>ML</v>
      </c>
      <c r="AB4" s="19" t="str">
        <f>ENGLISH!AB4</f>
        <v>MW</v>
      </c>
      <c r="AC4" s="53" t="str">
        <f>ENGLISH!AD4</f>
        <v>NE</v>
      </c>
      <c r="AD4" s="19" t="str">
        <f>ENGLISH!AC4</f>
        <v>NA</v>
      </c>
      <c r="AE4" s="19" t="str">
        <f>ENGLISH!AE4</f>
        <v>NG</v>
      </c>
      <c r="AF4" s="53" t="s">
        <v>169</v>
      </c>
      <c r="AG4" s="19" t="str">
        <f>ENGLISH!AG4</f>
        <v>SL</v>
      </c>
      <c r="AH4" s="19" t="str">
        <f>ENGLISH!AH4</f>
        <v>SN</v>
      </c>
      <c r="AI4" s="115" t="s">
        <v>178</v>
      </c>
      <c r="AJ4" s="19" t="str">
        <f>ENGLISH!AJ4</f>
        <v>SZ</v>
      </c>
      <c r="AK4" s="53" t="str">
        <f>ENGLISH!AK4</f>
        <v>TD</v>
      </c>
      <c r="AL4" s="53" t="str">
        <f>ENGLISH!AL4</f>
        <v>TG</v>
      </c>
      <c r="AM4" s="20" t="str">
        <f>ENGLISH!AM4</f>
        <v>TN</v>
      </c>
      <c r="AN4" s="19" t="str">
        <f>ENGLISH!AN4</f>
        <v>TZ</v>
      </c>
      <c r="AO4" s="20" t="str">
        <f>ENGLISH!AO4</f>
        <v>UG</v>
      </c>
      <c r="AP4" s="19" t="str">
        <f>ENGLISH!AP4</f>
        <v>ZA</v>
      </c>
      <c r="AQ4" s="19" t="str">
        <f>ENGLISH!AQ4</f>
        <v>ZM</v>
      </c>
      <c r="AR4" s="21" t="str">
        <f>ENGLISH!AR4</f>
        <v>ZW</v>
      </c>
      <c r="AS4" s="24"/>
      <c r="AT4" s="25"/>
      <c r="AU4" s="26"/>
      <c r="AV4" s="39"/>
      <c r="AW4" s="68" t="s">
        <v>116</v>
      </c>
      <c r="AX4" s="69" t="s">
        <v>117</v>
      </c>
      <c r="AY4" s="70" t="s">
        <v>118</v>
      </c>
      <c r="AZ4" s="71" t="s">
        <v>119</v>
      </c>
    </row>
    <row r="5" spans="1:65" s="38" customFormat="1" ht="12" customHeight="1" thickBot="1" x14ac:dyDescent="0.25">
      <c r="A5" s="35"/>
      <c r="B5" s="74"/>
      <c r="C5" s="109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1"/>
      <c r="AL5" s="110"/>
      <c r="AM5" s="110"/>
      <c r="AN5" s="110"/>
      <c r="AO5" s="110"/>
      <c r="AP5" s="110"/>
      <c r="AQ5" s="110"/>
      <c r="AR5" s="112"/>
      <c r="AS5" s="57" t="s">
        <v>90</v>
      </c>
      <c r="AT5" s="37" t="s">
        <v>90</v>
      </c>
      <c r="AU5" s="36" t="s">
        <v>90</v>
      </c>
      <c r="AV5" s="36" t="s">
        <v>90</v>
      </c>
    </row>
    <row r="6" spans="1:65" x14ac:dyDescent="0.25">
      <c r="A6" s="145" t="s">
        <v>107</v>
      </c>
      <c r="B6" s="54" t="s">
        <v>181</v>
      </c>
      <c r="C6" s="58">
        <f>ENGLISH!C6</f>
        <v>3</v>
      </c>
      <c r="D6" s="58">
        <f>ENGLISH!D6</f>
        <v>3</v>
      </c>
      <c r="E6" s="58">
        <f>ENGLISH!E6</f>
        <v>3</v>
      </c>
      <c r="F6" s="58">
        <f>ENGLISH!F6</f>
        <v>3</v>
      </c>
      <c r="G6" s="59">
        <f>ENGLISH!G6</f>
        <v>1</v>
      </c>
      <c r="H6" s="58">
        <f>ENGLISH!H6</f>
        <v>3</v>
      </c>
      <c r="I6" s="30">
        <v>2</v>
      </c>
      <c r="J6" s="58">
        <f>ENGLISH!J6</f>
        <v>3</v>
      </c>
      <c r="K6" s="59">
        <f>ENGLISH!K6</f>
        <v>1</v>
      </c>
      <c r="L6" s="58">
        <f>ENGLISH!L6</f>
        <v>3</v>
      </c>
      <c r="M6" s="58">
        <f>ENGLISH!M6</f>
        <v>3</v>
      </c>
      <c r="N6" s="58">
        <f>ENGLISH!N6</f>
        <v>3</v>
      </c>
      <c r="O6" s="58">
        <v>3</v>
      </c>
      <c r="P6" s="58">
        <f>ENGLISH!P6</f>
        <v>3</v>
      </c>
      <c r="Q6" s="58">
        <v>3</v>
      </c>
      <c r="R6" s="60">
        <f>ENGLISH!R6</f>
        <v>2</v>
      </c>
      <c r="S6" s="14">
        <v>3</v>
      </c>
      <c r="T6" s="58">
        <f>ENGLISH!T6</f>
        <v>3</v>
      </c>
      <c r="U6" s="59">
        <f>ENGLISH!U6</f>
        <v>1</v>
      </c>
      <c r="V6" s="59">
        <f>ENGLISH!V6</f>
        <v>1</v>
      </c>
      <c r="W6" s="59">
        <f>ENGLISH!W6</f>
        <v>1</v>
      </c>
      <c r="X6" s="58">
        <v>3</v>
      </c>
      <c r="Y6" s="58">
        <f>ENGLISH!Y6</f>
        <v>3</v>
      </c>
      <c r="Z6" s="58">
        <f>ENGLISH!Z6</f>
        <v>3</v>
      </c>
      <c r="AA6" s="58">
        <f>ENGLISH!AA6</f>
        <v>3</v>
      </c>
      <c r="AB6" s="58">
        <f>ENGLISH!AB6</f>
        <v>3</v>
      </c>
      <c r="AC6" s="58">
        <f>ENGLISH!AD6</f>
        <v>3</v>
      </c>
      <c r="AD6" s="58">
        <f>ENGLISH!AC6</f>
        <v>3</v>
      </c>
      <c r="AE6" s="59">
        <f>ENGLISH!AE6</f>
        <v>1</v>
      </c>
      <c r="AF6" s="14">
        <v>3</v>
      </c>
      <c r="AG6" s="58">
        <f>ENGLISH!AG6</f>
        <v>3</v>
      </c>
      <c r="AH6" s="59">
        <f>ENGLISH!AH6</f>
        <v>1</v>
      </c>
      <c r="AI6" s="30">
        <v>2</v>
      </c>
      <c r="AJ6" s="58">
        <f>ENGLISH!AJ6</f>
        <v>3</v>
      </c>
      <c r="AK6" s="13">
        <f>ENGLISH!AK6</f>
        <v>3</v>
      </c>
      <c r="AL6" s="59">
        <f>ENGLISH!AL6</f>
        <v>1</v>
      </c>
      <c r="AM6" s="58">
        <f>ENGLISH!AM6</f>
        <v>3</v>
      </c>
      <c r="AN6" s="59">
        <f>ENGLISH!AN6</f>
        <v>1</v>
      </c>
      <c r="AO6" s="58">
        <f>ENGLISH!AO6</f>
        <v>3</v>
      </c>
      <c r="AP6" s="58">
        <f>ENGLISH!AP6</f>
        <v>3</v>
      </c>
      <c r="AQ6" s="58">
        <f>ENGLISH!AQ6</f>
        <v>3</v>
      </c>
      <c r="AR6" s="61" t="str">
        <f>ENGLISH!AR6</f>
        <v>o</v>
      </c>
      <c r="AS6" s="56">
        <f t="shared" ref="AS6:AS18" si="0">COUNTIF(C6:AR6,1)/(COUNTA(C6:AR6))*100</f>
        <v>21.428571428571427</v>
      </c>
      <c r="AT6" s="56">
        <f t="shared" ref="AT6:AT18" si="1">COUNTIF(C6:AR6,2)/(COUNTA(C6:AR6))*100</f>
        <v>7.1428571428571423</v>
      </c>
      <c r="AU6" s="56">
        <f t="shared" ref="AU6:AU18" si="2">COUNTIF(C6:AR6,3)/(COUNTA(C6:AR6))*100</f>
        <v>69.047619047619051</v>
      </c>
      <c r="AV6" s="56">
        <f t="shared" ref="AV6:AV18" si="3">COUNTIF(C6:AU6,"o")/(COUNTA(C6:AR6))*100</f>
        <v>2.3809523809523809</v>
      </c>
      <c r="AW6" s="142">
        <f>SUM(AS6:AS18)*(COUNTA($C$4:$AR$4))/$C$19</f>
        <v>21.978021978021978</v>
      </c>
      <c r="AX6" s="142">
        <f>SUM(AT6:AT18)*(COUNTA($C$4:$AR$4))/$C$19</f>
        <v>15.201465201465199</v>
      </c>
      <c r="AY6" s="142">
        <f>SUM(AU6:AU18)*(COUNTA($C$4:$AR$4))/$C$19</f>
        <v>60.62271062271062</v>
      </c>
      <c r="AZ6" s="142">
        <f>SUM(AV6:AV18)*(COUNTA($C$4:$AR$4))/$C$19</f>
        <v>2.1978021978021975</v>
      </c>
      <c r="BA6" s="160" t="s">
        <v>84</v>
      </c>
    </row>
    <row r="7" spans="1:65" x14ac:dyDescent="0.25">
      <c r="A7" s="146"/>
      <c r="B7" s="54" t="s">
        <v>120</v>
      </c>
      <c r="C7" s="14">
        <f>ENGLISH!C7</f>
        <v>3</v>
      </c>
      <c r="D7" s="15">
        <f>ENGLISH!D7</f>
        <v>1</v>
      </c>
      <c r="E7" s="22" t="str">
        <f>ENGLISH!E7</f>
        <v>o</v>
      </c>
      <c r="F7" s="59">
        <f>ENGLISH!F7</f>
        <v>1</v>
      </c>
      <c r="G7" s="15">
        <f>ENGLISH!G7</f>
        <v>1</v>
      </c>
      <c r="H7" s="14">
        <f>ENGLISH!H7</f>
        <v>3</v>
      </c>
      <c r="I7" s="59">
        <v>1</v>
      </c>
      <c r="J7" s="15">
        <f>ENGLISH!J7</f>
        <v>1</v>
      </c>
      <c r="K7" s="15">
        <f>ENGLISH!K7</f>
        <v>1</v>
      </c>
      <c r="L7" s="59">
        <f>ENGLISH!L7</f>
        <v>1</v>
      </c>
      <c r="M7" s="15">
        <f>ENGLISH!M7</f>
        <v>1</v>
      </c>
      <c r="N7" s="14">
        <f>ENGLISH!N7</f>
        <v>3</v>
      </c>
      <c r="O7" s="30">
        <v>2</v>
      </c>
      <c r="P7" s="14">
        <f>ENGLISH!P7</f>
        <v>3</v>
      </c>
      <c r="Q7" s="14">
        <v>3</v>
      </c>
      <c r="R7" s="14">
        <f>ENGLISH!R7</f>
        <v>3</v>
      </c>
      <c r="S7" s="14">
        <v>3</v>
      </c>
      <c r="T7" s="15">
        <f>ENGLISH!T7</f>
        <v>1</v>
      </c>
      <c r="U7" s="15">
        <f>ENGLISH!U7</f>
        <v>1</v>
      </c>
      <c r="V7" s="14">
        <f>ENGLISH!V7</f>
        <v>3</v>
      </c>
      <c r="W7" s="15">
        <f>ENGLISH!W7</f>
        <v>1</v>
      </c>
      <c r="X7" s="14">
        <v>3</v>
      </c>
      <c r="Y7" s="15">
        <f>ENGLISH!Y7</f>
        <v>1</v>
      </c>
      <c r="Z7" s="15">
        <f>ENGLISH!Z7</f>
        <v>1</v>
      </c>
      <c r="AA7" s="14">
        <f>ENGLISH!AA7</f>
        <v>3</v>
      </c>
      <c r="AB7" s="15">
        <f>ENGLISH!AB7</f>
        <v>1</v>
      </c>
      <c r="AC7" s="15">
        <f>ENGLISH!AD7</f>
        <v>1</v>
      </c>
      <c r="AD7" s="14">
        <f>ENGLISH!AC7</f>
        <v>3</v>
      </c>
      <c r="AE7" s="15">
        <f>ENGLISH!AE7</f>
        <v>1</v>
      </c>
      <c r="AF7" s="14">
        <v>3</v>
      </c>
      <c r="AG7" s="30">
        <f>ENGLISH!AG7</f>
        <v>2</v>
      </c>
      <c r="AH7" s="15">
        <f>ENGLISH!AH7</f>
        <v>1</v>
      </c>
      <c r="AI7" s="58">
        <v>3</v>
      </c>
      <c r="AJ7" s="15">
        <f>ENGLISH!AJ7</f>
        <v>1</v>
      </c>
      <c r="AK7" s="13">
        <f>ENGLISH!AK7</f>
        <v>3</v>
      </c>
      <c r="AL7" s="15">
        <f>ENGLISH!AL7</f>
        <v>1</v>
      </c>
      <c r="AM7" s="15">
        <f>ENGLISH!AM7</f>
        <v>1</v>
      </c>
      <c r="AN7" s="15">
        <f>ENGLISH!AN7</f>
        <v>1</v>
      </c>
      <c r="AO7" s="15">
        <f>ENGLISH!AO7</f>
        <v>1</v>
      </c>
      <c r="AP7" s="15">
        <f>ENGLISH!AP7</f>
        <v>1</v>
      </c>
      <c r="AQ7" s="14">
        <f>ENGLISH!AQ7</f>
        <v>3</v>
      </c>
      <c r="AR7" s="15">
        <f>ENGLISH!AR7</f>
        <v>1</v>
      </c>
      <c r="AS7" s="56">
        <f t="shared" si="0"/>
        <v>57.142857142857139</v>
      </c>
      <c r="AT7" s="56">
        <f t="shared" si="1"/>
        <v>4.7619047619047619</v>
      </c>
      <c r="AU7" s="56">
        <f t="shared" si="2"/>
        <v>35.714285714285715</v>
      </c>
      <c r="AV7" s="56">
        <f t="shared" si="3"/>
        <v>2.3809523809523809</v>
      </c>
      <c r="AW7" s="143"/>
      <c r="AX7" s="143"/>
      <c r="AY7" s="143"/>
      <c r="AZ7" s="143"/>
      <c r="BA7" s="161"/>
    </row>
    <row r="8" spans="1:65" x14ac:dyDescent="0.25">
      <c r="A8" s="146"/>
      <c r="B8" s="54" t="s">
        <v>121</v>
      </c>
      <c r="C8" s="14">
        <f>ENGLISH!C8</f>
        <v>3</v>
      </c>
      <c r="D8" s="22" t="str">
        <f>ENGLISH!D8</f>
        <v>o</v>
      </c>
      <c r="E8" s="15">
        <f>ENGLISH!E8</f>
        <v>1</v>
      </c>
      <c r="F8" s="58">
        <f>ENGLISH!F8</f>
        <v>3</v>
      </c>
      <c r="G8" s="22" t="str">
        <f>ENGLISH!G8</f>
        <v>o</v>
      </c>
      <c r="H8" s="14">
        <f>ENGLISH!H8</f>
        <v>3</v>
      </c>
      <c r="I8" s="30">
        <v>2</v>
      </c>
      <c r="J8" s="14">
        <f>ENGLISH!J8</f>
        <v>3</v>
      </c>
      <c r="K8" s="15">
        <f>ENGLISH!K8</f>
        <v>1</v>
      </c>
      <c r="L8" s="58">
        <f>ENGLISH!L8</f>
        <v>3</v>
      </c>
      <c r="M8" s="15">
        <f>ENGLISH!M8</f>
        <v>1</v>
      </c>
      <c r="N8" s="23">
        <f>ENGLISH!N8</f>
        <v>3</v>
      </c>
      <c r="O8" s="30">
        <v>2</v>
      </c>
      <c r="P8" s="23">
        <f>ENGLISH!P8</f>
        <v>3</v>
      </c>
      <c r="Q8" s="23">
        <v>3</v>
      </c>
      <c r="R8" s="30">
        <f>ENGLISH!R8</f>
        <v>2</v>
      </c>
      <c r="S8" s="14">
        <v>3</v>
      </c>
      <c r="T8" s="15">
        <f>ENGLISH!T8</f>
        <v>1</v>
      </c>
      <c r="U8" s="14">
        <f>ENGLISH!U8</f>
        <v>3</v>
      </c>
      <c r="V8" s="14">
        <f>ENGLISH!V8</f>
        <v>3</v>
      </c>
      <c r="W8" s="14">
        <f>ENGLISH!W8</f>
        <v>3</v>
      </c>
      <c r="X8" s="23">
        <v>3</v>
      </c>
      <c r="Y8" s="14">
        <f>ENGLISH!Y8</f>
        <v>3</v>
      </c>
      <c r="Z8" s="15">
        <f>ENGLISH!Z8</f>
        <v>1</v>
      </c>
      <c r="AA8" s="14">
        <f>ENGLISH!AA8</f>
        <v>3</v>
      </c>
      <c r="AB8" s="14">
        <f>ENGLISH!AB8</f>
        <v>3</v>
      </c>
      <c r="AC8" s="14">
        <f>ENGLISH!AD8</f>
        <v>3</v>
      </c>
      <c r="AD8" s="14">
        <f>ENGLISH!AC8</f>
        <v>3</v>
      </c>
      <c r="AE8" s="15">
        <f>ENGLISH!AE8</f>
        <v>1</v>
      </c>
      <c r="AF8" s="14">
        <v>3</v>
      </c>
      <c r="AG8" s="30">
        <f>ENGLISH!AG8</f>
        <v>2</v>
      </c>
      <c r="AH8" s="14">
        <f>ENGLISH!AH8</f>
        <v>3</v>
      </c>
      <c r="AI8" s="58">
        <v>3</v>
      </c>
      <c r="AJ8" s="23">
        <f>ENGLISH!AJ8</f>
        <v>3</v>
      </c>
      <c r="AK8" s="13">
        <f>ENGLISH!AK8</f>
        <v>3</v>
      </c>
      <c r="AL8" s="14">
        <f>ENGLISH!AL8</f>
        <v>3</v>
      </c>
      <c r="AM8" s="47">
        <f>ENGLISH!AM8</f>
        <v>3</v>
      </c>
      <c r="AN8" s="14">
        <f>ENGLISH!AN8</f>
        <v>3</v>
      </c>
      <c r="AO8" s="14">
        <f>ENGLISH!AO8</f>
        <v>3</v>
      </c>
      <c r="AP8" s="15">
        <f>ENGLISH!AP8</f>
        <v>1</v>
      </c>
      <c r="AQ8" s="14">
        <f>ENGLISH!AQ8</f>
        <v>3</v>
      </c>
      <c r="AR8" s="15">
        <f>ENGLISH!AR8</f>
        <v>1</v>
      </c>
      <c r="AS8" s="56">
        <f t="shared" si="0"/>
        <v>19.047619047619047</v>
      </c>
      <c r="AT8" s="56">
        <f t="shared" si="1"/>
        <v>9.5238095238095237</v>
      </c>
      <c r="AU8" s="56">
        <f t="shared" si="2"/>
        <v>66.666666666666657</v>
      </c>
      <c r="AV8" s="56">
        <f t="shared" si="3"/>
        <v>4.7619047619047619</v>
      </c>
      <c r="AW8" s="143"/>
      <c r="AX8" s="143"/>
      <c r="AY8" s="143"/>
      <c r="AZ8" s="143"/>
      <c r="BA8" s="161"/>
    </row>
    <row r="9" spans="1:65" x14ac:dyDescent="0.25">
      <c r="A9" s="146"/>
      <c r="B9" s="54" t="s">
        <v>25</v>
      </c>
      <c r="C9" s="14">
        <f>ENGLISH!C9</f>
        <v>3</v>
      </c>
      <c r="D9" s="22" t="str">
        <f>ENGLISH!D9</f>
        <v>o</v>
      </c>
      <c r="E9" s="14">
        <f>ENGLISH!E9</f>
        <v>3</v>
      </c>
      <c r="F9" s="58">
        <f>ENGLISH!F9</f>
        <v>3</v>
      </c>
      <c r="G9" s="22" t="str">
        <f>ENGLISH!G9</f>
        <v>o</v>
      </c>
      <c r="H9" s="14">
        <f>ENGLISH!H9</f>
        <v>3</v>
      </c>
      <c r="I9" s="14">
        <v>3</v>
      </c>
      <c r="J9" s="14">
        <f>ENGLISH!J9</f>
        <v>3</v>
      </c>
      <c r="K9" s="15">
        <f>ENGLISH!K9</f>
        <v>1</v>
      </c>
      <c r="L9" s="58">
        <f>ENGLISH!L9</f>
        <v>3</v>
      </c>
      <c r="M9" s="14">
        <f>ENGLISH!M9</f>
        <v>3</v>
      </c>
      <c r="N9" s="23">
        <f>ENGLISH!N9</f>
        <v>3</v>
      </c>
      <c r="O9" s="23">
        <v>3</v>
      </c>
      <c r="P9" s="23">
        <f>ENGLISH!P9</f>
        <v>3</v>
      </c>
      <c r="Q9" s="23">
        <v>3</v>
      </c>
      <c r="R9" s="14">
        <f>ENGLISH!R9</f>
        <v>3</v>
      </c>
      <c r="S9" s="14">
        <v>3</v>
      </c>
      <c r="T9" s="14">
        <f>ENGLISH!T9</f>
        <v>3</v>
      </c>
      <c r="U9" s="14">
        <f>ENGLISH!U9</f>
        <v>3</v>
      </c>
      <c r="V9" s="14">
        <f>ENGLISH!V9</f>
        <v>3</v>
      </c>
      <c r="W9" s="14">
        <f>ENGLISH!W9</f>
        <v>3</v>
      </c>
      <c r="X9" s="23">
        <v>3</v>
      </c>
      <c r="Y9" s="14">
        <f>ENGLISH!Y9</f>
        <v>3</v>
      </c>
      <c r="Z9" s="14">
        <f>ENGLISH!Z9</f>
        <v>3</v>
      </c>
      <c r="AA9" s="22" t="str">
        <f>ENGLISH!AA9</f>
        <v>o</v>
      </c>
      <c r="AB9" s="14">
        <f>ENGLISH!AB9</f>
        <v>3</v>
      </c>
      <c r="AC9" s="14">
        <f>ENGLISH!AD9</f>
        <v>3</v>
      </c>
      <c r="AD9" s="14">
        <f>ENGLISH!AC9</f>
        <v>3</v>
      </c>
      <c r="AE9" s="30">
        <f>ENGLISH!AE9</f>
        <v>2</v>
      </c>
      <c r="AF9" s="14">
        <v>3</v>
      </c>
      <c r="AG9" s="14">
        <f>ENGLISH!AG9</f>
        <v>3</v>
      </c>
      <c r="AH9" s="14">
        <f>ENGLISH!AH9</f>
        <v>3</v>
      </c>
      <c r="AI9" s="58">
        <v>3</v>
      </c>
      <c r="AJ9" s="23">
        <f>ENGLISH!AJ9</f>
        <v>3</v>
      </c>
      <c r="AK9" s="13">
        <f>ENGLISH!AK9</f>
        <v>3</v>
      </c>
      <c r="AL9" s="14">
        <f>ENGLISH!AL9</f>
        <v>3</v>
      </c>
      <c r="AM9" s="46">
        <f>ENGLISH!AM9</f>
        <v>1</v>
      </c>
      <c r="AN9" s="14">
        <f>ENGLISH!AN9</f>
        <v>3</v>
      </c>
      <c r="AO9" s="14">
        <f>ENGLISH!AO9</f>
        <v>3</v>
      </c>
      <c r="AP9" s="14">
        <f>ENGLISH!AP9</f>
        <v>3</v>
      </c>
      <c r="AQ9" s="14">
        <f>ENGLISH!AQ9</f>
        <v>3</v>
      </c>
      <c r="AR9" s="14">
        <f>ENGLISH!AR9</f>
        <v>3</v>
      </c>
      <c r="AS9" s="56">
        <f t="shared" si="0"/>
        <v>4.7619047619047619</v>
      </c>
      <c r="AT9" s="56">
        <f t="shared" si="1"/>
        <v>2.3809523809523809</v>
      </c>
      <c r="AU9" s="56">
        <f t="shared" si="2"/>
        <v>85.714285714285708</v>
      </c>
      <c r="AV9" s="56">
        <f t="shared" si="3"/>
        <v>7.1428571428571423</v>
      </c>
      <c r="AW9" s="143"/>
      <c r="AX9" s="143"/>
      <c r="AY9" s="143"/>
      <c r="AZ9" s="143"/>
      <c r="BA9" s="161"/>
    </row>
    <row r="10" spans="1:65" x14ac:dyDescent="0.25">
      <c r="A10" s="146"/>
      <c r="B10" s="54" t="s">
        <v>122</v>
      </c>
      <c r="C10" s="14">
        <f>ENGLISH!C10</f>
        <v>3</v>
      </c>
      <c r="D10" s="22" t="str">
        <f>ENGLISH!D10</f>
        <v>o</v>
      </c>
      <c r="E10" s="14">
        <f>ENGLISH!E10</f>
        <v>3</v>
      </c>
      <c r="F10" s="58">
        <f>ENGLISH!F10</f>
        <v>3</v>
      </c>
      <c r="G10" s="30">
        <f>ENGLISH!G10</f>
        <v>2</v>
      </c>
      <c r="H10" s="14">
        <f>ENGLISH!H10</f>
        <v>3</v>
      </c>
      <c r="I10" s="30">
        <v>2</v>
      </c>
      <c r="J10" s="14">
        <f>ENGLISH!J10</f>
        <v>3</v>
      </c>
      <c r="K10" s="15">
        <f>ENGLISH!K10</f>
        <v>1</v>
      </c>
      <c r="L10" s="58">
        <f>ENGLISH!L10</f>
        <v>3</v>
      </c>
      <c r="M10" s="30">
        <f>ENGLISH!M10</f>
        <v>2</v>
      </c>
      <c r="N10" s="23">
        <f>ENGLISH!N10</f>
        <v>3</v>
      </c>
      <c r="O10" s="30">
        <v>2</v>
      </c>
      <c r="P10" s="23">
        <f>ENGLISH!P10</f>
        <v>3</v>
      </c>
      <c r="Q10" s="23">
        <v>3</v>
      </c>
      <c r="R10" s="14">
        <f>ENGLISH!R10</f>
        <v>3</v>
      </c>
      <c r="S10" s="14">
        <v>3</v>
      </c>
      <c r="T10" s="14">
        <f>ENGLISH!T10</f>
        <v>3</v>
      </c>
      <c r="U10" s="14">
        <f>ENGLISH!U10</f>
        <v>3</v>
      </c>
      <c r="V10" s="14">
        <f>ENGLISH!V10</f>
        <v>3</v>
      </c>
      <c r="W10" s="15">
        <f>ENGLISH!W10</f>
        <v>1</v>
      </c>
      <c r="X10" s="23">
        <v>3</v>
      </c>
      <c r="Y10" s="14">
        <f>ENGLISH!Y10</f>
        <v>3</v>
      </c>
      <c r="Z10" s="30">
        <f>ENGLISH!Z10</f>
        <v>2</v>
      </c>
      <c r="AA10" s="14">
        <f>ENGLISH!AA10</f>
        <v>3</v>
      </c>
      <c r="AB10" s="14">
        <f>ENGLISH!AB10</f>
        <v>3</v>
      </c>
      <c r="AC10" s="14">
        <f>ENGLISH!AD10</f>
        <v>3</v>
      </c>
      <c r="AD10" s="14">
        <f>ENGLISH!AC10</f>
        <v>3</v>
      </c>
      <c r="AE10" s="30">
        <f>ENGLISH!AE10</f>
        <v>2</v>
      </c>
      <c r="AF10" s="14">
        <v>3</v>
      </c>
      <c r="AG10" s="15">
        <f>ENGLISH!AG10</f>
        <v>1</v>
      </c>
      <c r="AH10" s="14">
        <f>ENGLISH!AH10</f>
        <v>3</v>
      </c>
      <c r="AI10" s="58">
        <v>3</v>
      </c>
      <c r="AJ10" s="23">
        <f>ENGLISH!AJ10</f>
        <v>3</v>
      </c>
      <c r="AK10" s="13">
        <f>ENGLISH!AK10</f>
        <v>3</v>
      </c>
      <c r="AL10" s="15">
        <f>ENGLISH!AL10</f>
        <v>1</v>
      </c>
      <c r="AM10" s="14">
        <f>ENGLISH!AM10</f>
        <v>3</v>
      </c>
      <c r="AN10" s="15">
        <f>ENGLISH!AN10</f>
        <v>1</v>
      </c>
      <c r="AO10" s="14">
        <f>ENGLISH!AO10</f>
        <v>3</v>
      </c>
      <c r="AP10" s="14">
        <f>ENGLISH!AP10</f>
        <v>3</v>
      </c>
      <c r="AQ10" s="14">
        <f>ENGLISH!AQ10</f>
        <v>3</v>
      </c>
      <c r="AR10" s="22" t="str">
        <f>ENGLISH!AR10</f>
        <v>o</v>
      </c>
      <c r="AS10" s="56">
        <f t="shared" si="0"/>
        <v>11.904761904761903</v>
      </c>
      <c r="AT10" s="56">
        <f t="shared" si="1"/>
        <v>14.285714285714285</v>
      </c>
      <c r="AU10" s="56">
        <f t="shared" si="2"/>
        <v>69.047619047619051</v>
      </c>
      <c r="AV10" s="56">
        <f t="shared" si="3"/>
        <v>4.7619047619047619</v>
      </c>
      <c r="AW10" s="143"/>
      <c r="AX10" s="143"/>
      <c r="AY10" s="143"/>
      <c r="AZ10" s="143"/>
      <c r="BA10" s="161"/>
    </row>
    <row r="11" spans="1:65" x14ac:dyDescent="0.25">
      <c r="A11" s="146"/>
      <c r="B11" s="54" t="s">
        <v>123</v>
      </c>
      <c r="C11" s="14">
        <f>ENGLISH!C11</f>
        <v>3</v>
      </c>
      <c r="D11" s="14">
        <f>ENGLISH!D11</f>
        <v>3</v>
      </c>
      <c r="E11" s="14">
        <f>ENGLISH!E11</f>
        <v>3</v>
      </c>
      <c r="F11" s="58">
        <f>ENGLISH!F11</f>
        <v>3</v>
      </c>
      <c r="G11" s="30">
        <f>ENGLISH!G11</f>
        <v>2</v>
      </c>
      <c r="H11" s="30">
        <f>ENGLISH!H11</f>
        <v>2</v>
      </c>
      <c r="I11" s="59">
        <v>1</v>
      </c>
      <c r="J11" s="30">
        <f>ENGLISH!J11</f>
        <v>2</v>
      </c>
      <c r="K11" s="15">
        <f>ENGLISH!K11</f>
        <v>1</v>
      </c>
      <c r="L11" s="58">
        <f>ENGLISH!L11</f>
        <v>3</v>
      </c>
      <c r="M11" s="14">
        <f>ENGLISH!M11</f>
        <v>3</v>
      </c>
      <c r="N11" s="14">
        <f>ENGLISH!N11</f>
        <v>3</v>
      </c>
      <c r="O11" s="30">
        <v>2</v>
      </c>
      <c r="P11" s="14">
        <f>ENGLISH!P11</f>
        <v>3</v>
      </c>
      <c r="Q11" s="14">
        <v>3</v>
      </c>
      <c r="R11" s="14">
        <f>ENGLISH!R11</f>
        <v>3</v>
      </c>
      <c r="S11" s="14">
        <v>3</v>
      </c>
      <c r="T11" s="14">
        <f>ENGLISH!T11</f>
        <v>3</v>
      </c>
      <c r="U11" s="14">
        <f>ENGLISH!U11</f>
        <v>3</v>
      </c>
      <c r="V11" s="14">
        <f>ENGLISH!V11</f>
        <v>3</v>
      </c>
      <c r="W11" s="15">
        <f>ENGLISH!W11</f>
        <v>1</v>
      </c>
      <c r="X11" s="30">
        <v>2</v>
      </c>
      <c r="Y11" s="15">
        <f>ENGLISH!Y11</f>
        <v>1</v>
      </c>
      <c r="Z11" s="15">
        <f>ENGLISH!Z11</f>
        <v>1</v>
      </c>
      <c r="AA11" s="14">
        <f>ENGLISH!AA11</f>
        <v>3</v>
      </c>
      <c r="AB11" s="14">
        <f>ENGLISH!AB11</f>
        <v>3</v>
      </c>
      <c r="AC11" s="30">
        <f>ENGLISH!AD11</f>
        <v>2</v>
      </c>
      <c r="AD11" s="14">
        <f>ENGLISH!AC11</f>
        <v>3</v>
      </c>
      <c r="AE11" s="15">
        <f>ENGLISH!AE11</f>
        <v>1</v>
      </c>
      <c r="AF11" s="14">
        <v>3</v>
      </c>
      <c r="AG11" s="15">
        <f>ENGLISH!AG11</f>
        <v>1</v>
      </c>
      <c r="AH11" s="14">
        <f>ENGLISH!AH11</f>
        <v>3</v>
      </c>
      <c r="AI11" s="58">
        <v>3</v>
      </c>
      <c r="AJ11" s="15">
        <f>ENGLISH!AJ11</f>
        <v>1</v>
      </c>
      <c r="AK11" s="13">
        <f>ENGLISH!AK11</f>
        <v>3</v>
      </c>
      <c r="AL11" s="14">
        <f>ENGLISH!AL11</f>
        <v>3</v>
      </c>
      <c r="AM11" s="15">
        <f>ENGLISH!AM11</f>
        <v>1</v>
      </c>
      <c r="AN11" s="15">
        <f>ENGLISH!AN11</f>
        <v>1</v>
      </c>
      <c r="AO11" s="14">
        <f>ENGLISH!AO11</f>
        <v>3</v>
      </c>
      <c r="AP11" s="15">
        <f>ENGLISH!AP11</f>
        <v>1</v>
      </c>
      <c r="AQ11" s="14">
        <f>ENGLISH!AQ11</f>
        <v>3</v>
      </c>
      <c r="AR11" s="30">
        <f>ENGLISH!AR11</f>
        <v>2</v>
      </c>
      <c r="AS11" s="56">
        <f t="shared" si="0"/>
        <v>26.190476190476193</v>
      </c>
      <c r="AT11" s="56">
        <f t="shared" si="1"/>
        <v>16.666666666666664</v>
      </c>
      <c r="AU11" s="56">
        <f t="shared" si="2"/>
        <v>57.142857142857139</v>
      </c>
      <c r="AV11" s="56">
        <f t="shared" si="3"/>
        <v>0</v>
      </c>
      <c r="AW11" s="143"/>
      <c r="AX11" s="143"/>
      <c r="AY11" s="143"/>
      <c r="AZ11" s="143"/>
      <c r="BA11" s="161"/>
      <c r="BJ11" s="17"/>
      <c r="BK11" s="17"/>
      <c r="BL11" s="17"/>
      <c r="BM11" s="17"/>
    </row>
    <row r="12" spans="1:65" x14ac:dyDescent="0.25">
      <c r="A12" s="146"/>
      <c r="B12" s="54" t="s">
        <v>124</v>
      </c>
      <c r="C12" s="14">
        <f>ENGLISH!C12</f>
        <v>3</v>
      </c>
      <c r="D12" s="15">
        <f>ENGLISH!D12</f>
        <v>1</v>
      </c>
      <c r="E12" s="14">
        <f>ENGLISH!E12</f>
        <v>3</v>
      </c>
      <c r="F12" s="59">
        <f>ENGLISH!F12</f>
        <v>1</v>
      </c>
      <c r="G12" s="30">
        <f>ENGLISH!G12</f>
        <v>2</v>
      </c>
      <c r="H12" s="30">
        <f>ENGLISH!H12</f>
        <v>2</v>
      </c>
      <c r="I12" s="59">
        <v>1</v>
      </c>
      <c r="J12" s="15">
        <f>ENGLISH!J12</f>
        <v>1</v>
      </c>
      <c r="K12" s="15">
        <f>ENGLISH!K12</f>
        <v>1</v>
      </c>
      <c r="L12" s="58">
        <f>ENGLISH!L12</f>
        <v>3</v>
      </c>
      <c r="M12" s="14">
        <f>ENGLISH!M12</f>
        <v>3</v>
      </c>
      <c r="N12" s="14">
        <f>ENGLISH!N12</f>
        <v>3</v>
      </c>
      <c r="O12" s="30">
        <v>2</v>
      </c>
      <c r="P12" s="14">
        <f>ENGLISH!P12</f>
        <v>3</v>
      </c>
      <c r="Q12" s="14">
        <v>3</v>
      </c>
      <c r="R12" s="14">
        <f>ENGLISH!R12</f>
        <v>3</v>
      </c>
      <c r="S12" s="14">
        <v>3</v>
      </c>
      <c r="T12" s="14">
        <f>ENGLISH!T12</f>
        <v>3</v>
      </c>
      <c r="U12" s="14">
        <f>ENGLISH!U12</f>
        <v>3</v>
      </c>
      <c r="V12" s="22" t="str">
        <f>ENGLISH!V12</f>
        <v>o</v>
      </c>
      <c r="W12" s="14">
        <f>ENGLISH!W12</f>
        <v>3</v>
      </c>
      <c r="X12" s="23">
        <v>3</v>
      </c>
      <c r="Y12" s="15">
        <f>ENGLISH!Y12</f>
        <v>1</v>
      </c>
      <c r="Z12" s="15">
        <f>ENGLISH!Z12</f>
        <v>1</v>
      </c>
      <c r="AA12" s="14">
        <f>ENGLISH!AA12</f>
        <v>3</v>
      </c>
      <c r="AB12" s="14">
        <f>ENGLISH!AB12</f>
        <v>3</v>
      </c>
      <c r="AC12" s="15">
        <f>ENGLISH!AD12</f>
        <v>1</v>
      </c>
      <c r="AD12" s="14">
        <f>ENGLISH!AC12</f>
        <v>3</v>
      </c>
      <c r="AE12" s="30">
        <f>ENGLISH!AE12</f>
        <v>2</v>
      </c>
      <c r="AF12" s="14">
        <v>3</v>
      </c>
      <c r="AG12" s="14">
        <f>ENGLISH!AG12</f>
        <v>3</v>
      </c>
      <c r="AH12" s="15">
        <f>ENGLISH!AH12</f>
        <v>1</v>
      </c>
      <c r="AI12" s="58">
        <v>3</v>
      </c>
      <c r="AJ12" s="14">
        <f>ENGLISH!AJ12</f>
        <v>3</v>
      </c>
      <c r="AK12" s="13">
        <f>ENGLISH!AK12</f>
        <v>3</v>
      </c>
      <c r="AL12" s="15">
        <f>ENGLISH!AL12</f>
        <v>1</v>
      </c>
      <c r="AM12" s="45">
        <f>ENGLISH!AM12</f>
        <v>1</v>
      </c>
      <c r="AN12" s="15">
        <f>ENGLISH!AN12</f>
        <v>1</v>
      </c>
      <c r="AO12" s="15">
        <f>ENGLISH!AO12</f>
        <v>1</v>
      </c>
      <c r="AP12" s="30">
        <f>ENGLISH!AP12</f>
        <v>2</v>
      </c>
      <c r="AQ12" s="14">
        <f>ENGLISH!AQ12</f>
        <v>3</v>
      </c>
      <c r="AR12" s="14">
        <f>ENGLISH!AR12</f>
        <v>3</v>
      </c>
      <c r="AS12" s="56">
        <f t="shared" si="0"/>
        <v>30.952380952380953</v>
      </c>
      <c r="AT12" s="56">
        <f t="shared" si="1"/>
        <v>11.904761904761903</v>
      </c>
      <c r="AU12" s="56">
        <f t="shared" si="2"/>
        <v>54.761904761904766</v>
      </c>
      <c r="AV12" s="56">
        <f t="shared" si="3"/>
        <v>2.3809523809523809</v>
      </c>
      <c r="AW12" s="143"/>
      <c r="AX12" s="143"/>
      <c r="AY12" s="143"/>
      <c r="AZ12" s="143"/>
      <c r="BA12" s="161"/>
      <c r="BJ12" s="17"/>
      <c r="BK12" s="17"/>
      <c r="BL12" s="17"/>
      <c r="BM12" s="17"/>
    </row>
    <row r="13" spans="1:65" x14ac:dyDescent="0.25">
      <c r="A13" s="146"/>
      <c r="B13" s="54" t="s">
        <v>125</v>
      </c>
      <c r="C13" s="14">
        <f>ENGLISH!C13</f>
        <v>3</v>
      </c>
      <c r="D13" s="14">
        <f>ENGLISH!D13</f>
        <v>3</v>
      </c>
      <c r="E13" s="14">
        <f>ENGLISH!E13</f>
        <v>3</v>
      </c>
      <c r="F13" s="58">
        <f>ENGLISH!F13</f>
        <v>3</v>
      </c>
      <c r="G13" s="30">
        <f>ENGLISH!G13</f>
        <v>2</v>
      </c>
      <c r="H13" s="30">
        <f>ENGLISH!H13</f>
        <v>2</v>
      </c>
      <c r="I13" s="58">
        <v>3</v>
      </c>
      <c r="J13" s="14">
        <f>ENGLISH!J13</f>
        <v>3</v>
      </c>
      <c r="K13" s="15">
        <f>ENGLISH!K13</f>
        <v>1</v>
      </c>
      <c r="L13" s="58">
        <f>ENGLISH!L13</f>
        <v>3</v>
      </c>
      <c r="M13" s="14">
        <f>ENGLISH!M13</f>
        <v>3</v>
      </c>
      <c r="N13" s="14">
        <f>ENGLISH!N13</f>
        <v>3</v>
      </c>
      <c r="O13" s="30">
        <v>2</v>
      </c>
      <c r="P13" s="14">
        <f>ENGLISH!P13</f>
        <v>3</v>
      </c>
      <c r="Q13" s="14">
        <v>3</v>
      </c>
      <c r="R13" s="14">
        <f>ENGLISH!R13</f>
        <v>3</v>
      </c>
      <c r="S13" s="14">
        <v>3</v>
      </c>
      <c r="T13" s="14">
        <f>ENGLISH!T13</f>
        <v>3</v>
      </c>
      <c r="U13" s="14">
        <f>ENGLISH!U13</f>
        <v>3</v>
      </c>
      <c r="V13" s="14">
        <f>ENGLISH!V13</f>
        <v>3</v>
      </c>
      <c r="W13" s="15">
        <f>ENGLISH!W13</f>
        <v>1</v>
      </c>
      <c r="X13" s="23">
        <v>3</v>
      </c>
      <c r="Y13" s="15">
        <f>ENGLISH!Y13</f>
        <v>1</v>
      </c>
      <c r="Z13" s="15">
        <f>ENGLISH!Z13</f>
        <v>1</v>
      </c>
      <c r="AA13" s="14">
        <f>ENGLISH!AA13</f>
        <v>3</v>
      </c>
      <c r="AB13" s="14">
        <f>ENGLISH!AB13</f>
        <v>3</v>
      </c>
      <c r="AC13" s="14">
        <f>ENGLISH!AD13</f>
        <v>3</v>
      </c>
      <c r="AD13" s="14">
        <f>ENGLISH!AC13</f>
        <v>3</v>
      </c>
      <c r="AE13" s="14">
        <f>ENGLISH!AE13</f>
        <v>3</v>
      </c>
      <c r="AF13" s="14">
        <v>3</v>
      </c>
      <c r="AG13" s="14">
        <f>ENGLISH!AG13</f>
        <v>3</v>
      </c>
      <c r="AH13" s="15">
        <f>ENGLISH!AH13</f>
        <v>1</v>
      </c>
      <c r="AI13" s="58">
        <v>3</v>
      </c>
      <c r="AJ13" s="14">
        <f>ENGLISH!AJ13</f>
        <v>3</v>
      </c>
      <c r="AK13" s="13">
        <f>ENGLISH!AK13</f>
        <v>3</v>
      </c>
      <c r="AL13" s="14">
        <f>ENGLISH!AL13</f>
        <v>3</v>
      </c>
      <c r="AM13" s="45">
        <f>ENGLISH!AM13</f>
        <v>1</v>
      </c>
      <c r="AN13" s="15">
        <f>ENGLISH!AN13</f>
        <v>1</v>
      </c>
      <c r="AO13" s="14">
        <f>ENGLISH!AO13</f>
        <v>3</v>
      </c>
      <c r="AP13" s="30">
        <f>ENGLISH!AP13</f>
        <v>2</v>
      </c>
      <c r="AQ13" s="14">
        <f>ENGLISH!AQ13</f>
        <v>3</v>
      </c>
      <c r="AR13" s="30">
        <f>ENGLISH!AR13</f>
        <v>2</v>
      </c>
      <c r="AS13" s="56">
        <f t="shared" si="0"/>
        <v>16.666666666666664</v>
      </c>
      <c r="AT13" s="56">
        <f t="shared" si="1"/>
        <v>11.904761904761903</v>
      </c>
      <c r="AU13" s="56">
        <f t="shared" si="2"/>
        <v>71.428571428571431</v>
      </c>
      <c r="AV13" s="56">
        <f t="shared" si="3"/>
        <v>0</v>
      </c>
      <c r="AW13" s="143"/>
      <c r="AX13" s="143"/>
      <c r="AY13" s="143"/>
      <c r="AZ13" s="143"/>
      <c r="BA13" s="161"/>
      <c r="BJ13" s="17"/>
      <c r="BK13" s="17"/>
      <c r="BL13" s="17"/>
      <c r="BM13" s="17"/>
    </row>
    <row r="14" spans="1:65" ht="25.5" customHeight="1" x14ac:dyDescent="0.25">
      <c r="A14" s="146"/>
      <c r="B14" s="72" t="s">
        <v>126</v>
      </c>
      <c r="C14" s="14">
        <f>ENGLISH!C14</f>
        <v>3</v>
      </c>
      <c r="D14" s="14">
        <f>ENGLISH!D14</f>
        <v>3</v>
      </c>
      <c r="E14" s="14">
        <f>ENGLISH!E14</f>
        <v>3</v>
      </c>
      <c r="F14" s="58">
        <f>ENGLISH!F14</f>
        <v>3</v>
      </c>
      <c r="G14" s="15">
        <f>ENGLISH!G14</f>
        <v>1</v>
      </c>
      <c r="H14" s="30">
        <f>ENGLISH!H14</f>
        <v>2</v>
      </c>
      <c r="I14" s="58">
        <v>3</v>
      </c>
      <c r="J14" s="52">
        <f>ENGLISH!J14</f>
        <v>2</v>
      </c>
      <c r="K14" s="52">
        <f>ENGLISH!K14</f>
        <v>2</v>
      </c>
      <c r="L14" s="58">
        <f>ENGLISH!L14</f>
        <v>3</v>
      </c>
      <c r="M14" s="14">
        <f>ENGLISH!M14</f>
        <v>3</v>
      </c>
      <c r="N14" s="14">
        <f>ENGLISH!N14</f>
        <v>3</v>
      </c>
      <c r="O14" s="30">
        <v>2</v>
      </c>
      <c r="P14" s="14">
        <f>ENGLISH!P14</f>
        <v>3</v>
      </c>
      <c r="Q14" s="14">
        <v>3</v>
      </c>
      <c r="R14" s="14">
        <f>ENGLISH!R14</f>
        <v>3</v>
      </c>
      <c r="S14" s="14">
        <v>3</v>
      </c>
      <c r="T14" s="15">
        <f>ENGLISH!T14</f>
        <v>1</v>
      </c>
      <c r="U14" s="14">
        <f>ENGLISH!U14</f>
        <v>3</v>
      </c>
      <c r="V14" s="14">
        <f>ENGLISH!V14</f>
        <v>3</v>
      </c>
      <c r="W14" s="15">
        <f>ENGLISH!W14</f>
        <v>1</v>
      </c>
      <c r="X14" s="23">
        <v>3</v>
      </c>
      <c r="Y14" s="15">
        <f>ENGLISH!Y14</f>
        <v>1</v>
      </c>
      <c r="Z14" s="15">
        <f>ENGLISH!Z14</f>
        <v>1</v>
      </c>
      <c r="AA14" s="14">
        <f>ENGLISH!AA14</f>
        <v>3</v>
      </c>
      <c r="AB14" s="14">
        <f>ENGLISH!AB14</f>
        <v>3</v>
      </c>
      <c r="AC14" s="14">
        <f>ENGLISH!AD14</f>
        <v>3</v>
      </c>
      <c r="AD14" s="14">
        <f>ENGLISH!AC14</f>
        <v>3</v>
      </c>
      <c r="AE14" s="14">
        <f>ENGLISH!AE14</f>
        <v>3</v>
      </c>
      <c r="AF14" s="14">
        <v>3</v>
      </c>
      <c r="AG14" s="14">
        <f>ENGLISH!AG14</f>
        <v>3</v>
      </c>
      <c r="AH14" s="14">
        <f>ENGLISH!AH14</f>
        <v>3</v>
      </c>
      <c r="AI14" s="30">
        <v>2</v>
      </c>
      <c r="AJ14" s="14">
        <f>ENGLISH!AJ14</f>
        <v>3</v>
      </c>
      <c r="AK14" s="13">
        <f>ENGLISH!AK14</f>
        <v>3</v>
      </c>
      <c r="AL14" s="14">
        <f>ENGLISH!AL14</f>
        <v>3</v>
      </c>
      <c r="AM14" s="45">
        <f>ENGLISH!AM14</f>
        <v>1</v>
      </c>
      <c r="AN14" s="15">
        <f>ENGLISH!AN14</f>
        <v>1</v>
      </c>
      <c r="AO14" s="14">
        <f>ENGLISH!AO14</f>
        <v>3</v>
      </c>
      <c r="AP14" s="30">
        <f>ENGLISH!AP14</f>
        <v>2</v>
      </c>
      <c r="AQ14" s="14">
        <f>ENGLISH!AQ14</f>
        <v>3</v>
      </c>
      <c r="AR14" s="15">
        <f>ENGLISH!AR14</f>
        <v>1</v>
      </c>
      <c r="AS14" s="56">
        <f t="shared" si="0"/>
        <v>19.047619047619047</v>
      </c>
      <c r="AT14" s="56">
        <f t="shared" si="1"/>
        <v>14.285714285714285</v>
      </c>
      <c r="AU14" s="56">
        <f t="shared" si="2"/>
        <v>66.666666666666657</v>
      </c>
      <c r="AV14" s="56">
        <f t="shared" si="3"/>
        <v>0</v>
      </c>
      <c r="AW14" s="143"/>
      <c r="AX14" s="143"/>
      <c r="AY14" s="143"/>
      <c r="AZ14" s="143"/>
      <c r="BA14" s="161"/>
      <c r="BJ14" s="17"/>
      <c r="BK14" s="17"/>
      <c r="BL14" s="17"/>
      <c r="BM14" s="17"/>
    </row>
    <row r="15" spans="1:65" x14ac:dyDescent="0.25">
      <c r="A15" s="146"/>
      <c r="B15" s="54" t="s">
        <v>183</v>
      </c>
      <c r="C15" s="14">
        <f>ENGLISH!C15</f>
        <v>3</v>
      </c>
      <c r="D15" s="30">
        <f>ENGLISH!D15</f>
        <v>2</v>
      </c>
      <c r="E15" s="14">
        <f>ENGLISH!E15</f>
        <v>3</v>
      </c>
      <c r="F15" s="30">
        <f>ENGLISH!F15</f>
        <v>2</v>
      </c>
      <c r="G15" s="15">
        <f>ENGLISH!G15</f>
        <v>1</v>
      </c>
      <c r="H15" s="30">
        <f>ENGLISH!H15</f>
        <v>2</v>
      </c>
      <c r="I15" s="30">
        <v>2</v>
      </c>
      <c r="J15" s="14">
        <f>ENGLISH!J15</f>
        <v>3</v>
      </c>
      <c r="K15" s="14">
        <f>ENGLISH!K15</f>
        <v>3</v>
      </c>
      <c r="L15" s="59">
        <f>ENGLISH!L15</f>
        <v>1</v>
      </c>
      <c r="M15" s="14">
        <f>ENGLISH!M15</f>
        <v>3</v>
      </c>
      <c r="N15" s="14">
        <f>ENGLISH!N15</f>
        <v>3</v>
      </c>
      <c r="O15" s="14">
        <v>3</v>
      </c>
      <c r="P15" s="14">
        <f>ENGLISH!P15</f>
        <v>3</v>
      </c>
      <c r="Q15" s="14">
        <v>3</v>
      </c>
      <c r="R15" s="30">
        <f>ENGLISH!R15</f>
        <v>2</v>
      </c>
      <c r="S15" s="14">
        <v>3</v>
      </c>
      <c r="T15" s="30">
        <f>ENGLISH!T15</f>
        <v>2</v>
      </c>
      <c r="U15" s="14">
        <f>ENGLISH!U15</f>
        <v>3</v>
      </c>
      <c r="V15" s="14">
        <f>ENGLISH!V15</f>
        <v>3</v>
      </c>
      <c r="W15" s="14">
        <f>ENGLISH!W15</f>
        <v>3</v>
      </c>
      <c r="X15" s="30">
        <v>2</v>
      </c>
      <c r="Y15" s="14">
        <f>ENGLISH!Y15</f>
        <v>3</v>
      </c>
      <c r="Z15" s="30">
        <f>ENGLISH!Z15</f>
        <v>2</v>
      </c>
      <c r="AA15" s="14">
        <f>ENGLISH!AA15</f>
        <v>3</v>
      </c>
      <c r="AB15" s="14">
        <f>ENGLISH!AB15</f>
        <v>3</v>
      </c>
      <c r="AC15" s="15">
        <f>ENGLISH!AD15</f>
        <v>1</v>
      </c>
      <c r="AD15" s="14">
        <f>ENGLISH!AC15</f>
        <v>3</v>
      </c>
      <c r="AE15" s="30">
        <f>ENGLISH!AE15</f>
        <v>2</v>
      </c>
      <c r="AF15" s="14">
        <v>3</v>
      </c>
      <c r="AG15" s="30">
        <f>ENGLISH!AG15</f>
        <v>2</v>
      </c>
      <c r="AH15" s="30">
        <f>ENGLISH!AH15</f>
        <v>2</v>
      </c>
      <c r="AI15" s="59">
        <v>1</v>
      </c>
      <c r="AJ15" s="30">
        <f>ENGLISH!AJ15</f>
        <v>2</v>
      </c>
      <c r="AK15" s="13">
        <f>ENGLISH!AK15</f>
        <v>3</v>
      </c>
      <c r="AL15" s="14">
        <f>ENGLISH!AL15</f>
        <v>3</v>
      </c>
      <c r="AM15" s="46">
        <f>ENGLISH!AM15</f>
        <v>1</v>
      </c>
      <c r="AN15" s="14">
        <f>ENGLISH!AN15</f>
        <v>3</v>
      </c>
      <c r="AO15" s="15">
        <f>ENGLISH!AO15</f>
        <v>1</v>
      </c>
      <c r="AP15" s="14">
        <f>ENGLISH!AP15</f>
        <v>3</v>
      </c>
      <c r="AQ15" s="22" t="str">
        <f>ENGLISH!AQ15</f>
        <v>o</v>
      </c>
      <c r="AR15" s="15">
        <f>ENGLISH!AR15</f>
        <v>1</v>
      </c>
      <c r="AS15" s="56">
        <f t="shared" si="0"/>
        <v>16.666666666666664</v>
      </c>
      <c r="AT15" s="56">
        <f t="shared" si="1"/>
        <v>28.571428571428569</v>
      </c>
      <c r="AU15" s="56">
        <f t="shared" si="2"/>
        <v>52.380952380952387</v>
      </c>
      <c r="AV15" s="56">
        <f t="shared" si="3"/>
        <v>2.3809523809523809</v>
      </c>
      <c r="AW15" s="143"/>
      <c r="AX15" s="143"/>
      <c r="AY15" s="143"/>
      <c r="AZ15" s="143"/>
      <c r="BA15" s="161"/>
      <c r="BJ15" s="17"/>
      <c r="BK15" s="17"/>
      <c r="BL15" s="17"/>
      <c r="BM15" s="17"/>
    </row>
    <row r="16" spans="1:65" x14ac:dyDescent="0.25">
      <c r="A16" s="146"/>
      <c r="B16" s="54" t="s">
        <v>127</v>
      </c>
      <c r="C16" s="14">
        <f>ENGLISH!C16</f>
        <v>3</v>
      </c>
      <c r="D16" s="30">
        <f>ENGLISH!D16</f>
        <v>2</v>
      </c>
      <c r="E16" s="14">
        <f>ENGLISH!E16</f>
        <v>3</v>
      </c>
      <c r="F16" s="58">
        <f>ENGLISH!F16</f>
        <v>3</v>
      </c>
      <c r="G16" s="15">
        <f>ENGLISH!G16</f>
        <v>1</v>
      </c>
      <c r="H16" s="14">
        <f>ENGLISH!H16</f>
        <v>3</v>
      </c>
      <c r="I16" s="30">
        <v>2</v>
      </c>
      <c r="J16" s="30">
        <f>ENGLISH!J16</f>
        <v>2</v>
      </c>
      <c r="K16" s="52">
        <f>ENGLISH!K16</f>
        <v>2</v>
      </c>
      <c r="L16" s="58">
        <f>ENGLISH!L16</f>
        <v>3</v>
      </c>
      <c r="M16" s="15">
        <f>ENGLISH!M16</f>
        <v>1</v>
      </c>
      <c r="N16" s="14">
        <f>ENGLISH!N16</f>
        <v>3</v>
      </c>
      <c r="O16" s="14">
        <v>3</v>
      </c>
      <c r="P16" s="15">
        <f>ENGLISH!P16</f>
        <v>1</v>
      </c>
      <c r="Q16" s="30">
        <v>2</v>
      </c>
      <c r="R16" s="30">
        <f>ENGLISH!R16</f>
        <v>2</v>
      </c>
      <c r="S16" s="14">
        <v>3</v>
      </c>
      <c r="T16" s="30">
        <f>ENGLISH!T16</f>
        <v>2</v>
      </c>
      <c r="U16" s="14">
        <f>ENGLISH!U16</f>
        <v>3</v>
      </c>
      <c r="V16" s="14">
        <f>ENGLISH!V16</f>
        <v>3</v>
      </c>
      <c r="W16" s="14">
        <f>ENGLISH!W16</f>
        <v>3</v>
      </c>
      <c r="X16" s="14">
        <v>3</v>
      </c>
      <c r="Y16" s="15">
        <f>ENGLISH!Y16</f>
        <v>1</v>
      </c>
      <c r="Z16" s="30">
        <f>ENGLISH!Z16</f>
        <v>2</v>
      </c>
      <c r="AA16" s="15">
        <f>ENGLISH!AA16</f>
        <v>1</v>
      </c>
      <c r="AB16" s="14">
        <f>ENGLISH!AB16</f>
        <v>3</v>
      </c>
      <c r="AC16" s="15">
        <f>ENGLISH!AD16</f>
        <v>1</v>
      </c>
      <c r="AD16" s="14">
        <f>ENGLISH!AC16</f>
        <v>3</v>
      </c>
      <c r="AE16" s="30">
        <f>ENGLISH!AE16</f>
        <v>2</v>
      </c>
      <c r="AF16" s="14">
        <v>3</v>
      </c>
      <c r="AG16" s="30">
        <f>ENGLISH!AG16</f>
        <v>2</v>
      </c>
      <c r="AH16" s="30">
        <f>ENGLISH!AH16</f>
        <v>2</v>
      </c>
      <c r="AI16" s="59">
        <v>1</v>
      </c>
      <c r="AJ16" s="30">
        <f>ENGLISH!AJ16</f>
        <v>2</v>
      </c>
      <c r="AK16" s="13">
        <f>ENGLISH!AK16</f>
        <v>3</v>
      </c>
      <c r="AL16" s="14">
        <f>ENGLISH!AL16</f>
        <v>3</v>
      </c>
      <c r="AM16" s="46">
        <f>ENGLISH!AM16</f>
        <v>1</v>
      </c>
      <c r="AN16" s="15">
        <f>ENGLISH!AN16</f>
        <v>1</v>
      </c>
      <c r="AO16" s="15">
        <f>ENGLISH!AO16</f>
        <v>1</v>
      </c>
      <c r="AP16" s="14">
        <f>ENGLISH!AP16</f>
        <v>3</v>
      </c>
      <c r="AQ16" s="15">
        <f>ENGLISH!AQ16</f>
        <v>1</v>
      </c>
      <c r="AR16" s="15">
        <f>ENGLISH!AR16</f>
        <v>1</v>
      </c>
      <c r="AS16" s="56">
        <f t="shared" si="0"/>
        <v>28.571428571428569</v>
      </c>
      <c r="AT16" s="56">
        <f t="shared" si="1"/>
        <v>28.571428571428569</v>
      </c>
      <c r="AU16" s="56">
        <f t="shared" si="2"/>
        <v>42.857142857142854</v>
      </c>
      <c r="AV16" s="56">
        <f t="shared" si="3"/>
        <v>0</v>
      </c>
      <c r="AW16" s="143"/>
      <c r="AX16" s="143"/>
      <c r="AY16" s="143"/>
      <c r="AZ16" s="143"/>
      <c r="BA16" s="161"/>
      <c r="BJ16" s="17"/>
      <c r="BK16" s="17"/>
      <c r="BL16" s="17"/>
      <c r="BM16" s="17"/>
    </row>
    <row r="17" spans="1:65" x14ac:dyDescent="0.25">
      <c r="A17" s="146"/>
      <c r="B17" s="54" t="s">
        <v>128</v>
      </c>
      <c r="C17" s="14">
        <f>ENGLISH!C17</f>
        <v>3</v>
      </c>
      <c r="D17" s="14">
        <f>ENGLISH!D17</f>
        <v>3</v>
      </c>
      <c r="E17" s="14">
        <f>ENGLISH!E17</f>
        <v>3</v>
      </c>
      <c r="F17" s="30">
        <f>ENGLISH!F17</f>
        <v>2</v>
      </c>
      <c r="G17" s="14">
        <f>ENGLISH!G17</f>
        <v>3</v>
      </c>
      <c r="H17" s="14">
        <f>ENGLISH!H17</f>
        <v>3</v>
      </c>
      <c r="I17" s="59">
        <v>1</v>
      </c>
      <c r="J17" s="14">
        <f>ENGLISH!J17</f>
        <v>3</v>
      </c>
      <c r="K17" s="14">
        <f>ENGLISH!K17</f>
        <v>3</v>
      </c>
      <c r="L17" s="30">
        <f>ENGLISH!L17</f>
        <v>2</v>
      </c>
      <c r="M17" s="15">
        <f>ENGLISH!M17</f>
        <v>1</v>
      </c>
      <c r="N17" s="14">
        <f>ENGLISH!N17</f>
        <v>3</v>
      </c>
      <c r="O17" s="14">
        <v>3</v>
      </c>
      <c r="P17" s="14">
        <f>ENGLISH!P17</f>
        <v>3</v>
      </c>
      <c r="Q17" s="15">
        <v>1</v>
      </c>
      <c r="R17" s="30">
        <f>ENGLISH!R17</f>
        <v>2</v>
      </c>
      <c r="S17" s="14">
        <v>3</v>
      </c>
      <c r="T17" s="30">
        <f>ENGLISH!T17</f>
        <v>2</v>
      </c>
      <c r="U17" s="14">
        <f>ENGLISH!U17</f>
        <v>3</v>
      </c>
      <c r="V17" s="14">
        <f>ENGLISH!V17</f>
        <v>3</v>
      </c>
      <c r="W17" s="14">
        <f>ENGLISH!W17</f>
        <v>3</v>
      </c>
      <c r="X17" s="14">
        <v>3</v>
      </c>
      <c r="Y17" s="30">
        <f>ENGLISH!Y17</f>
        <v>2</v>
      </c>
      <c r="Z17" s="30">
        <f>ENGLISH!Z17</f>
        <v>2</v>
      </c>
      <c r="AA17" s="14">
        <f>ENGLISH!AA17</f>
        <v>3</v>
      </c>
      <c r="AB17" s="14">
        <f>ENGLISH!AB17</f>
        <v>3</v>
      </c>
      <c r="AC17" s="30">
        <f>ENGLISH!AD17</f>
        <v>2</v>
      </c>
      <c r="AD17" s="14">
        <f>ENGLISH!AC17</f>
        <v>3</v>
      </c>
      <c r="AE17" s="30">
        <f>ENGLISH!AE17</f>
        <v>2</v>
      </c>
      <c r="AF17" s="14">
        <v>3</v>
      </c>
      <c r="AG17" s="30">
        <f>ENGLISH!AG17</f>
        <v>2</v>
      </c>
      <c r="AH17" s="30">
        <f>ENGLISH!AH17</f>
        <v>2</v>
      </c>
      <c r="AI17" s="58">
        <v>3</v>
      </c>
      <c r="AJ17" s="14">
        <f>ENGLISH!AJ17</f>
        <v>3</v>
      </c>
      <c r="AK17" s="13">
        <f>ENGLISH!AK17</f>
        <v>3</v>
      </c>
      <c r="AL17" s="15">
        <f>ENGLISH!AL17</f>
        <v>1</v>
      </c>
      <c r="AM17" s="50">
        <f>ENGLISH!AM17</f>
        <v>2</v>
      </c>
      <c r="AN17" s="15">
        <f>ENGLISH!AN17</f>
        <v>1</v>
      </c>
      <c r="AO17" s="14">
        <f>ENGLISH!AO17</f>
        <v>3</v>
      </c>
      <c r="AP17" s="14">
        <f>ENGLISH!AP17</f>
        <v>3</v>
      </c>
      <c r="AQ17" s="30">
        <f>ENGLISH!AQ17</f>
        <v>2</v>
      </c>
      <c r="AR17" s="14">
        <f>ENGLISH!AR17</f>
        <v>3</v>
      </c>
      <c r="AS17" s="56">
        <f t="shared" si="0"/>
        <v>11.904761904761903</v>
      </c>
      <c r="AT17" s="56">
        <f t="shared" si="1"/>
        <v>28.571428571428569</v>
      </c>
      <c r="AU17" s="56">
        <f t="shared" si="2"/>
        <v>59.523809523809526</v>
      </c>
      <c r="AV17" s="56">
        <f t="shared" si="3"/>
        <v>0</v>
      </c>
      <c r="AW17" s="143"/>
      <c r="AX17" s="143"/>
      <c r="AY17" s="143"/>
      <c r="AZ17" s="143"/>
      <c r="BA17" s="161"/>
      <c r="BJ17" s="17"/>
      <c r="BK17" s="17"/>
      <c r="BL17" s="17"/>
      <c r="BM17" s="17"/>
    </row>
    <row r="18" spans="1:65" ht="15.75" thickBot="1" x14ac:dyDescent="0.3">
      <c r="A18" s="147"/>
      <c r="B18" s="54" t="s">
        <v>129</v>
      </c>
      <c r="C18" s="14">
        <f>ENGLISH!C18</f>
        <v>3</v>
      </c>
      <c r="D18" s="114">
        <f>ENGLISH!D18</f>
        <v>1</v>
      </c>
      <c r="E18" s="14">
        <f>ENGLISH!E18</f>
        <v>3</v>
      </c>
      <c r="F18" s="58">
        <f>ENGLISH!F18</f>
        <v>3</v>
      </c>
      <c r="G18" s="52">
        <f>ENGLISH!G18</f>
        <v>2</v>
      </c>
      <c r="H18" s="14">
        <f>ENGLISH!H18</f>
        <v>3</v>
      </c>
      <c r="I18" s="58">
        <v>3</v>
      </c>
      <c r="J18" s="14">
        <f>ENGLISH!J18</f>
        <v>3</v>
      </c>
      <c r="K18" s="14">
        <f>ENGLISH!K18</f>
        <v>3</v>
      </c>
      <c r="L18" s="119">
        <f>ENGLISH!L18</f>
        <v>1</v>
      </c>
      <c r="M18" s="52">
        <f>ENGLISH!M18</f>
        <v>2</v>
      </c>
      <c r="N18" s="14">
        <f>ENGLISH!N18</f>
        <v>3</v>
      </c>
      <c r="O18" s="14">
        <v>3</v>
      </c>
      <c r="P18" s="14">
        <f>ENGLISH!P18</f>
        <v>3</v>
      </c>
      <c r="Q18" s="114">
        <v>1</v>
      </c>
      <c r="R18" s="52">
        <f>ENGLISH!R18</f>
        <v>2</v>
      </c>
      <c r="S18" s="14">
        <v>3</v>
      </c>
      <c r="T18" s="114">
        <f>ENGLISH!T18</f>
        <v>1</v>
      </c>
      <c r="U18" s="14">
        <f>ENGLISH!U18</f>
        <v>3</v>
      </c>
      <c r="V18" s="14">
        <f>ENGLISH!V18</f>
        <v>3</v>
      </c>
      <c r="W18" s="14">
        <f>ENGLISH!W18</f>
        <v>3</v>
      </c>
      <c r="X18" s="14">
        <v>3</v>
      </c>
      <c r="Y18" s="114">
        <f>ENGLISH!Y18</f>
        <v>1</v>
      </c>
      <c r="Z18" s="52">
        <f>ENGLISH!Z18</f>
        <v>2</v>
      </c>
      <c r="AA18" s="14">
        <f>ENGLISH!AA18</f>
        <v>3</v>
      </c>
      <c r="AB18" s="14">
        <f>ENGLISH!AB18</f>
        <v>3</v>
      </c>
      <c r="AC18" s="114">
        <f>ENGLISH!AD18</f>
        <v>1</v>
      </c>
      <c r="AD18" s="14">
        <f>ENGLISH!AC18</f>
        <v>3</v>
      </c>
      <c r="AE18" s="52">
        <f>ENGLISH!AE18</f>
        <v>2</v>
      </c>
      <c r="AF18" s="14">
        <v>3</v>
      </c>
      <c r="AG18" s="52">
        <f>ENGLISH!AG18</f>
        <v>2</v>
      </c>
      <c r="AH18" s="52">
        <f>ENGLISH!AH18</f>
        <v>2</v>
      </c>
      <c r="AI18" s="58">
        <v>3</v>
      </c>
      <c r="AJ18" s="14">
        <f>ENGLISH!AJ18</f>
        <v>3</v>
      </c>
      <c r="AK18" s="14">
        <f>ENGLISH!AK18</f>
        <v>3</v>
      </c>
      <c r="AL18" s="114">
        <f>ENGLISH!AL18</f>
        <v>1</v>
      </c>
      <c r="AM18" s="46">
        <f>ENGLISH!AM18</f>
        <v>1</v>
      </c>
      <c r="AN18" s="120" t="str">
        <f>ENGLISH!AN18</f>
        <v>o</v>
      </c>
      <c r="AO18" s="114">
        <f>ENGLISH!AO18</f>
        <v>1</v>
      </c>
      <c r="AP18" s="14">
        <f>ENGLISH!AP18</f>
        <v>3</v>
      </c>
      <c r="AQ18" s="52">
        <f>ENGLISH!AQ18</f>
        <v>2</v>
      </c>
      <c r="AR18" s="14">
        <f>ENGLISH!AR18</f>
        <v>3</v>
      </c>
      <c r="AS18" s="126">
        <f t="shared" si="0"/>
        <v>21.428571428571427</v>
      </c>
      <c r="AT18" s="126">
        <f t="shared" si="1"/>
        <v>19.047619047619047</v>
      </c>
      <c r="AU18" s="126">
        <f t="shared" si="2"/>
        <v>57.142857142857139</v>
      </c>
      <c r="AV18" s="126">
        <f t="shared" si="3"/>
        <v>2.3809523809523809</v>
      </c>
      <c r="AW18" s="144"/>
      <c r="AX18" s="144"/>
      <c r="AY18" s="144"/>
      <c r="AZ18" s="144"/>
      <c r="BA18" s="162"/>
      <c r="BJ18" s="17"/>
      <c r="BK18" s="17"/>
      <c r="BL18" s="17"/>
      <c r="BM18" s="17"/>
    </row>
    <row r="19" spans="1:65" ht="9" customHeight="1" thickBot="1" x14ac:dyDescent="0.3">
      <c r="A19" s="33"/>
      <c r="B19" s="55"/>
      <c r="C19" s="128">
        <f>COUNTA(C6:AR18)</f>
        <v>546</v>
      </c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30"/>
      <c r="AT19" s="130"/>
      <c r="AU19" s="130"/>
      <c r="AV19" s="131"/>
    </row>
    <row r="20" spans="1:65" ht="23.25" x14ac:dyDescent="0.25">
      <c r="A20" s="139" t="s">
        <v>108</v>
      </c>
      <c r="B20" s="72" t="s">
        <v>130</v>
      </c>
      <c r="C20" s="59">
        <f>ENGLISH!C20</f>
        <v>1</v>
      </c>
      <c r="D20" s="59">
        <f>ENGLISH!D20</f>
        <v>1</v>
      </c>
      <c r="E20" s="59">
        <f>ENGLISH!E20</f>
        <v>1</v>
      </c>
      <c r="F20" s="59">
        <f>ENGLISH!F20</f>
        <v>1</v>
      </c>
      <c r="G20" s="59">
        <f>ENGLISH!G20</f>
        <v>1</v>
      </c>
      <c r="H20" s="59">
        <f>ENGLISH!H20</f>
        <v>1</v>
      </c>
      <c r="I20" s="59">
        <v>1</v>
      </c>
      <c r="J20" s="59">
        <f>ENGLISH!J20</f>
        <v>1</v>
      </c>
      <c r="K20" s="59">
        <f>ENGLISH!K20</f>
        <v>1</v>
      </c>
      <c r="L20" s="59">
        <f>ENGLISH!L20</f>
        <v>1</v>
      </c>
      <c r="M20" s="59">
        <f>ENGLISH!M20</f>
        <v>1</v>
      </c>
      <c r="N20" s="59">
        <f>ENGLISH!N20</f>
        <v>1</v>
      </c>
      <c r="O20" s="59">
        <v>1</v>
      </c>
      <c r="P20" s="59">
        <f>ENGLISH!P20</f>
        <v>1</v>
      </c>
      <c r="Q20" s="59">
        <v>1</v>
      </c>
      <c r="R20" s="59">
        <f>ENGLISH!R20</f>
        <v>1</v>
      </c>
      <c r="S20" s="59">
        <v>1</v>
      </c>
      <c r="T20" s="59">
        <f>ENGLISH!T20</f>
        <v>1</v>
      </c>
      <c r="U20" s="59">
        <f>ENGLISH!U20</f>
        <v>1</v>
      </c>
      <c r="V20" s="59">
        <f>ENGLISH!V20</f>
        <v>1</v>
      </c>
      <c r="W20" s="59">
        <f>ENGLISH!W20</f>
        <v>1</v>
      </c>
      <c r="X20" s="59">
        <v>1</v>
      </c>
      <c r="Y20" s="59">
        <f>ENGLISH!Y20</f>
        <v>1</v>
      </c>
      <c r="Z20" s="59">
        <f>ENGLISH!Z20</f>
        <v>1</v>
      </c>
      <c r="AA20" s="59">
        <f>ENGLISH!AA20</f>
        <v>1</v>
      </c>
      <c r="AB20" s="59">
        <f>ENGLISH!AB20</f>
        <v>1</v>
      </c>
      <c r="AC20" s="59">
        <f>ENGLISH!AD20</f>
        <v>1</v>
      </c>
      <c r="AD20" s="59">
        <f>ENGLISH!AC20</f>
        <v>1</v>
      </c>
      <c r="AE20" s="59">
        <f>ENGLISH!AE20</f>
        <v>1</v>
      </c>
      <c r="AF20" s="58">
        <v>3</v>
      </c>
      <c r="AG20" s="59">
        <f>ENGLISH!AG20</f>
        <v>1</v>
      </c>
      <c r="AH20" s="59">
        <f>ENGLISH!AH20</f>
        <v>1</v>
      </c>
      <c r="AI20" s="59">
        <v>1</v>
      </c>
      <c r="AJ20" s="59">
        <f>ENGLISH!AJ20</f>
        <v>1</v>
      </c>
      <c r="AK20" s="59">
        <f>ENGLISH!AK20</f>
        <v>1</v>
      </c>
      <c r="AL20" s="59">
        <f>ENGLISH!AL20</f>
        <v>1</v>
      </c>
      <c r="AM20" s="59">
        <f>ENGLISH!AM20</f>
        <v>1</v>
      </c>
      <c r="AN20" s="59">
        <f>ENGLISH!AN20</f>
        <v>1</v>
      </c>
      <c r="AO20" s="59">
        <f>ENGLISH!AO20</f>
        <v>1</v>
      </c>
      <c r="AP20" s="59">
        <f>ENGLISH!AP20</f>
        <v>1</v>
      </c>
      <c r="AQ20" s="59">
        <f>ENGLISH!AQ20</f>
        <v>1</v>
      </c>
      <c r="AR20" s="59">
        <f>ENGLISH!AR20</f>
        <v>1</v>
      </c>
      <c r="AS20" s="127">
        <f>COUNTIF($C$20:$AR$20,1)/(COUNTA(C20:AR20))*100</f>
        <v>97.61904761904762</v>
      </c>
      <c r="AT20" s="127">
        <f>COUNTIF($C$20:$AR$20,2)/(COUNTA(D20:AS20))*100</f>
        <v>0</v>
      </c>
      <c r="AU20" s="127">
        <f>COUNTIF($C$20:$AR$20,3)/(COUNTA(D20:AT20))*100</f>
        <v>2.3255813953488373</v>
      </c>
      <c r="AV20" s="127">
        <f>COUNTIF($C$20:$AR$20,"o")/(COUNTA(E20:AU20))*100</f>
        <v>0</v>
      </c>
      <c r="AW20" s="142">
        <f>SUM(AS20:AS27)*COUNTA(C4:AR4)/(COUNTA(C20:AR27))</f>
        <v>81.547619047619065</v>
      </c>
      <c r="AX20" s="142">
        <f>SUM(AT20:AT27)*COUNTA(C4:AR4)/(COUNTA(C20:AR27))</f>
        <v>8.0357142857142865</v>
      </c>
      <c r="AY20" s="142">
        <f>SUM(AU20:AU27)*COUNTA(C4:AR4)/(COUNTA(C20:AR27))</f>
        <v>10.112126245847175</v>
      </c>
      <c r="AZ20" s="153">
        <f>SUM(AV20:AV27)*COUNTA(C4:AR4)/(COUNTA(C20:AR27))</f>
        <v>0.29761904761904762</v>
      </c>
      <c r="BA20" s="149" t="s">
        <v>43</v>
      </c>
    </row>
    <row r="21" spans="1:65" x14ac:dyDescent="0.25">
      <c r="A21" s="140"/>
      <c r="B21" s="54" t="s">
        <v>131</v>
      </c>
      <c r="C21" s="15">
        <f>ENGLISH!C21</f>
        <v>1</v>
      </c>
      <c r="D21" s="15">
        <f>ENGLISH!D21</f>
        <v>1</v>
      </c>
      <c r="E21" s="15">
        <f>ENGLISH!E21</f>
        <v>1</v>
      </c>
      <c r="F21" s="59">
        <f>ENGLISH!F21</f>
        <v>1</v>
      </c>
      <c r="G21" s="15">
        <f>ENGLISH!G21</f>
        <v>1</v>
      </c>
      <c r="H21" s="15">
        <f>ENGLISH!H21</f>
        <v>1</v>
      </c>
      <c r="I21" s="15">
        <v>1</v>
      </c>
      <c r="J21" s="15">
        <f>ENGLISH!J21</f>
        <v>1</v>
      </c>
      <c r="K21" s="15">
        <f>ENGLISH!K21</f>
        <v>1</v>
      </c>
      <c r="L21" s="59">
        <f>ENGLISH!L21</f>
        <v>1</v>
      </c>
      <c r="M21" s="15">
        <f>ENGLISH!M21</f>
        <v>1</v>
      </c>
      <c r="N21" s="15">
        <f>ENGLISH!N21</f>
        <v>1</v>
      </c>
      <c r="O21" s="15">
        <v>1</v>
      </c>
      <c r="P21" s="15">
        <f>ENGLISH!P21</f>
        <v>1</v>
      </c>
      <c r="Q21" s="15">
        <v>1</v>
      </c>
      <c r="R21" s="15">
        <f>ENGLISH!R21</f>
        <v>1</v>
      </c>
      <c r="S21" s="59">
        <v>1</v>
      </c>
      <c r="T21" s="15">
        <f>ENGLISH!T21</f>
        <v>1</v>
      </c>
      <c r="U21" s="15">
        <f>ENGLISH!U21</f>
        <v>1</v>
      </c>
      <c r="V21" s="15">
        <f>ENGLISH!V21</f>
        <v>1</v>
      </c>
      <c r="W21" s="14">
        <f>ENGLISH!W21</f>
        <v>3</v>
      </c>
      <c r="X21" s="15">
        <v>1</v>
      </c>
      <c r="Y21" s="15">
        <f>ENGLISH!Y21</f>
        <v>1</v>
      </c>
      <c r="Z21" s="15">
        <f>ENGLISH!Z21</f>
        <v>1</v>
      </c>
      <c r="AA21" s="15">
        <f>ENGLISH!AA21</f>
        <v>1</v>
      </c>
      <c r="AB21" s="30">
        <f>ENGLISH!AB21</f>
        <v>2</v>
      </c>
      <c r="AC21" s="15">
        <f>ENGLISH!AD21</f>
        <v>1</v>
      </c>
      <c r="AD21" s="15">
        <f>ENGLISH!AC21</f>
        <v>1</v>
      </c>
      <c r="AE21" s="15">
        <f>ENGLISH!AE21</f>
        <v>1</v>
      </c>
      <c r="AF21" s="14">
        <v>3</v>
      </c>
      <c r="AG21" s="15">
        <f>ENGLISH!AG21</f>
        <v>1</v>
      </c>
      <c r="AH21" s="15">
        <f>ENGLISH!AH21</f>
        <v>1</v>
      </c>
      <c r="AI21" s="15">
        <v>1</v>
      </c>
      <c r="AJ21" s="15">
        <f>ENGLISH!AJ21</f>
        <v>1</v>
      </c>
      <c r="AK21" s="15">
        <f>ENGLISH!AK21</f>
        <v>1</v>
      </c>
      <c r="AL21" s="15">
        <f>ENGLISH!AL21</f>
        <v>1</v>
      </c>
      <c r="AM21" s="15">
        <f>ENGLISH!AM21</f>
        <v>1</v>
      </c>
      <c r="AN21" s="15">
        <f>ENGLISH!AN21</f>
        <v>1</v>
      </c>
      <c r="AO21" s="15">
        <f>ENGLISH!AO21</f>
        <v>1</v>
      </c>
      <c r="AP21" s="15">
        <f>ENGLISH!AP21</f>
        <v>1</v>
      </c>
      <c r="AQ21" s="15">
        <f>ENGLISH!AQ21</f>
        <v>1</v>
      </c>
      <c r="AR21" s="15">
        <f>ENGLISH!AR21</f>
        <v>1</v>
      </c>
      <c r="AS21" s="56">
        <f t="shared" ref="AS21:AS27" si="4">COUNTIF(C21:AR21,1)/(COUNTA(C21:AR21))*100</f>
        <v>92.857142857142861</v>
      </c>
      <c r="AT21" s="56">
        <f t="shared" ref="AT21:AT27" si="5">COUNTIF(C21:AR21,2)/(COUNTA(C21:AR21))*100</f>
        <v>2.3809523809523809</v>
      </c>
      <c r="AU21" s="56">
        <f t="shared" ref="AU21:AU27" si="6">COUNTIF(C21:AR21,3)/(COUNTA(C21:AR21))*100</f>
        <v>4.7619047619047619</v>
      </c>
      <c r="AV21" s="56">
        <f t="shared" ref="AV21:AV27" si="7">COUNTIF(C21:AR21,"o")/(COUNTA(C21:AR21))*100</f>
        <v>0</v>
      </c>
      <c r="AW21" s="143"/>
      <c r="AX21" s="143"/>
      <c r="AY21" s="143"/>
      <c r="AZ21" s="154"/>
      <c r="BA21" s="149"/>
      <c r="BJ21" s="17"/>
      <c r="BK21" s="17"/>
      <c r="BL21" s="17"/>
      <c r="BM21" s="113"/>
    </row>
    <row r="22" spans="1:65" x14ac:dyDescent="0.25">
      <c r="A22" s="140"/>
      <c r="B22" s="54" t="s">
        <v>132</v>
      </c>
      <c r="C22" s="15">
        <f>ENGLISH!C22</f>
        <v>1</v>
      </c>
      <c r="D22" s="15">
        <f>ENGLISH!D22</f>
        <v>1</v>
      </c>
      <c r="E22" s="15">
        <f>ENGLISH!E22</f>
        <v>1</v>
      </c>
      <c r="F22" s="59">
        <f>ENGLISH!F22</f>
        <v>1</v>
      </c>
      <c r="G22" s="15">
        <f>ENGLISH!G22</f>
        <v>1</v>
      </c>
      <c r="H22" s="15">
        <f>ENGLISH!H22</f>
        <v>1</v>
      </c>
      <c r="I22" s="15">
        <v>1</v>
      </c>
      <c r="J22" s="15">
        <f>ENGLISH!J22</f>
        <v>1</v>
      </c>
      <c r="K22" s="15">
        <f>ENGLISH!K22</f>
        <v>1</v>
      </c>
      <c r="L22" s="59">
        <f>ENGLISH!L22</f>
        <v>1</v>
      </c>
      <c r="M22" s="15">
        <f>ENGLISH!M22</f>
        <v>1</v>
      </c>
      <c r="N22" s="15">
        <f>ENGLISH!N22</f>
        <v>1</v>
      </c>
      <c r="O22" s="30">
        <v>2</v>
      </c>
      <c r="P22" s="15">
        <f>ENGLISH!P22</f>
        <v>1</v>
      </c>
      <c r="Q22" s="15">
        <v>1</v>
      </c>
      <c r="R22" s="15">
        <f>ENGLISH!R22</f>
        <v>1</v>
      </c>
      <c r="S22" s="59">
        <v>1</v>
      </c>
      <c r="T22" s="15">
        <f>ENGLISH!T22</f>
        <v>1</v>
      </c>
      <c r="U22" s="15">
        <f>ENGLISH!U22</f>
        <v>1</v>
      </c>
      <c r="V22" s="15">
        <f>ENGLISH!V22</f>
        <v>1</v>
      </c>
      <c r="W22" s="15">
        <f>ENGLISH!W22</f>
        <v>1</v>
      </c>
      <c r="X22" s="15">
        <v>1</v>
      </c>
      <c r="Y22" s="15">
        <f>ENGLISH!Y22</f>
        <v>1</v>
      </c>
      <c r="Z22" s="15">
        <f>ENGLISH!Z22</f>
        <v>1</v>
      </c>
      <c r="AA22" s="15">
        <f>ENGLISH!AA22</f>
        <v>1</v>
      </c>
      <c r="AB22" s="15">
        <f>ENGLISH!AB22</f>
        <v>1</v>
      </c>
      <c r="AC22" s="15">
        <f>ENGLISH!AD22</f>
        <v>1</v>
      </c>
      <c r="AD22" s="15">
        <f>ENGLISH!AC22</f>
        <v>1</v>
      </c>
      <c r="AE22" s="15">
        <f>ENGLISH!AE22</f>
        <v>1</v>
      </c>
      <c r="AF22" s="14">
        <v>3</v>
      </c>
      <c r="AG22" s="15">
        <f>ENGLISH!AG22</f>
        <v>1</v>
      </c>
      <c r="AH22" s="15">
        <f>ENGLISH!AH22</f>
        <v>1</v>
      </c>
      <c r="AI22" s="15">
        <v>1</v>
      </c>
      <c r="AJ22" s="15">
        <f>ENGLISH!AJ22</f>
        <v>1</v>
      </c>
      <c r="AK22" s="30">
        <f>ENGLISH!AK22</f>
        <v>2</v>
      </c>
      <c r="AL22" s="15">
        <f>ENGLISH!AL22</f>
        <v>1</v>
      </c>
      <c r="AM22" s="15">
        <f>ENGLISH!AM22</f>
        <v>1</v>
      </c>
      <c r="AN22" s="15">
        <f>ENGLISH!AN22</f>
        <v>1</v>
      </c>
      <c r="AO22" s="15">
        <f>ENGLISH!AO22</f>
        <v>1</v>
      </c>
      <c r="AP22" s="15">
        <f>ENGLISH!AP22</f>
        <v>1</v>
      </c>
      <c r="AQ22" s="15">
        <f>ENGLISH!AQ22</f>
        <v>1</v>
      </c>
      <c r="AR22" s="15">
        <f>ENGLISH!AR22</f>
        <v>1</v>
      </c>
      <c r="AS22" s="56">
        <f t="shared" si="4"/>
        <v>92.857142857142861</v>
      </c>
      <c r="AT22" s="56">
        <f t="shared" si="5"/>
        <v>4.7619047619047619</v>
      </c>
      <c r="AU22" s="56">
        <f t="shared" si="6"/>
        <v>2.3809523809523809</v>
      </c>
      <c r="AV22" s="56">
        <f t="shared" si="7"/>
        <v>0</v>
      </c>
      <c r="AW22" s="143"/>
      <c r="AX22" s="143"/>
      <c r="AY22" s="143"/>
      <c r="AZ22" s="154"/>
      <c r="BA22" s="149"/>
      <c r="BJ22" s="17"/>
      <c r="BK22" s="17"/>
      <c r="BL22" s="17"/>
      <c r="BM22" s="113"/>
    </row>
    <row r="23" spans="1:65" x14ac:dyDescent="0.25">
      <c r="A23" s="140"/>
      <c r="B23" s="54" t="s">
        <v>133</v>
      </c>
      <c r="C23" s="15">
        <f>ENGLISH!C23</f>
        <v>1</v>
      </c>
      <c r="D23" s="15">
        <f>ENGLISH!D23</f>
        <v>1</v>
      </c>
      <c r="E23" s="15">
        <f>ENGLISH!E23</f>
        <v>1</v>
      </c>
      <c r="F23" s="59">
        <f>ENGLISH!F23</f>
        <v>1</v>
      </c>
      <c r="G23" s="15">
        <f>ENGLISH!G23</f>
        <v>1</v>
      </c>
      <c r="H23" s="14">
        <f>ENGLISH!H23</f>
        <v>3</v>
      </c>
      <c r="I23" s="59">
        <v>1</v>
      </c>
      <c r="J23" s="30">
        <f>ENGLISH!J23</f>
        <v>2</v>
      </c>
      <c r="K23" s="15">
        <f>ENGLISH!K23</f>
        <v>1</v>
      </c>
      <c r="L23" s="59">
        <f>ENGLISH!L23</f>
        <v>1</v>
      </c>
      <c r="M23" s="15">
        <f>ENGLISH!M23</f>
        <v>1</v>
      </c>
      <c r="N23" s="15">
        <f>ENGLISH!N23</f>
        <v>1</v>
      </c>
      <c r="O23" s="15">
        <v>1</v>
      </c>
      <c r="P23" s="15">
        <f>ENGLISH!P23</f>
        <v>1</v>
      </c>
      <c r="Q23" s="15">
        <v>1</v>
      </c>
      <c r="R23" s="15">
        <f>ENGLISH!R23</f>
        <v>1</v>
      </c>
      <c r="S23" s="59">
        <v>1</v>
      </c>
      <c r="T23" s="15">
        <f>ENGLISH!T23</f>
        <v>1</v>
      </c>
      <c r="U23" s="15">
        <f>ENGLISH!U23</f>
        <v>1</v>
      </c>
      <c r="V23" s="15">
        <f>ENGLISH!V23</f>
        <v>1</v>
      </c>
      <c r="W23" s="15">
        <f>ENGLISH!W23</f>
        <v>1</v>
      </c>
      <c r="X23" s="15">
        <v>1</v>
      </c>
      <c r="Y23" s="15">
        <f>ENGLISH!Y23</f>
        <v>1</v>
      </c>
      <c r="Z23" s="15">
        <f>ENGLISH!Z23</f>
        <v>1</v>
      </c>
      <c r="AA23" s="15">
        <f>ENGLISH!AA23</f>
        <v>1</v>
      </c>
      <c r="AB23" s="15">
        <f>ENGLISH!AB23</f>
        <v>1</v>
      </c>
      <c r="AC23" s="15">
        <f>ENGLISH!AD23</f>
        <v>1</v>
      </c>
      <c r="AD23" s="15">
        <f>ENGLISH!AC23</f>
        <v>1</v>
      </c>
      <c r="AE23" s="15">
        <f>ENGLISH!AE23</f>
        <v>1</v>
      </c>
      <c r="AF23" s="15">
        <v>1</v>
      </c>
      <c r="AG23" s="15">
        <f>ENGLISH!AG23</f>
        <v>1</v>
      </c>
      <c r="AH23" s="15">
        <f>ENGLISH!AH23</f>
        <v>1</v>
      </c>
      <c r="AI23" s="15">
        <v>1</v>
      </c>
      <c r="AJ23" s="15">
        <f>ENGLISH!AJ23</f>
        <v>1</v>
      </c>
      <c r="AK23" s="30">
        <f>ENGLISH!AK23</f>
        <v>2</v>
      </c>
      <c r="AL23" s="15">
        <f>ENGLISH!AL23</f>
        <v>1</v>
      </c>
      <c r="AM23" s="15">
        <f>ENGLISH!AM23</f>
        <v>1</v>
      </c>
      <c r="AN23" s="15">
        <f>ENGLISH!AN23</f>
        <v>1</v>
      </c>
      <c r="AO23" s="15">
        <f>ENGLISH!AO23</f>
        <v>1</v>
      </c>
      <c r="AP23" s="15">
        <f>ENGLISH!AP23</f>
        <v>1</v>
      </c>
      <c r="AQ23" s="15">
        <f>ENGLISH!AQ23</f>
        <v>1</v>
      </c>
      <c r="AR23" s="15">
        <f>ENGLISH!AR23</f>
        <v>1</v>
      </c>
      <c r="AS23" s="56">
        <f t="shared" si="4"/>
        <v>92.857142857142861</v>
      </c>
      <c r="AT23" s="56">
        <f t="shared" si="5"/>
        <v>4.7619047619047619</v>
      </c>
      <c r="AU23" s="56">
        <f t="shared" si="6"/>
        <v>2.3809523809523809</v>
      </c>
      <c r="AV23" s="56">
        <f t="shared" si="7"/>
        <v>0</v>
      </c>
      <c r="AW23" s="143"/>
      <c r="AX23" s="143"/>
      <c r="AY23" s="143"/>
      <c r="AZ23" s="154"/>
      <c r="BA23" s="149"/>
      <c r="BJ23" s="17"/>
      <c r="BK23" s="17"/>
      <c r="BL23" s="17"/>
      <c r="BM23" s="113"/>
    </row>
    <row r="24" spans="1:65" x14ac:dyDescent="0.25">
      <c r="A24" s="140"/>
      <c r="B24" s="54" t="s">
        <v>134</v>
      </c>
      <c r="C24" s="15">
        <f>ENGLISH!C24</f>
        <v>1</v>
      </c>
      <c r="D24" s="15">
        <f>ENGLISH!D24</f>
        <v>1</v>
      </c>
      <c r="E24" s="14">
        <f>ENGLISH!E24</f>
        <v>3</v>
      </c>
      <c r="F24" s="59">
        <f>ENGLISH!F24</f>
        <v>1</v>
      </c>
      <c r="G24" s="15">
        <f>ENGLISH!G24</f>
        <v>1</v>
      </c>
      <c r="H24" s="15">
        <f>ENGLISH!H24</f>
        <v>1</v>
      </c>
      <c r="I24" s="15">
        <v>1</v>
      </c>
      <c r="J24" s="15">
        <f>ENGLISH!J24</f>
        <v>1</v>
      </c>
      <c r="K24" s="15">
        <f>ENGLISH!K24</f>
        <v>1</v>
      </c>
      <c r="L24" s="59">
        <f>ENGLISH!L24</f>
        <v>1</v>
      </c>
      <c r="M24" s="15">
        <f>ENGLISH!M24</f>
        <v>1</v>
      </c>
      <c r="N24" s="15">
        <f>ENGLISH!N24</f>
        <v>1</v>
      </c>
      <c r="O24" s="15">
        <v>1</v>
      </c>
      <c r="P24" s="15">
        <f>ENGLISH!P24</f>
        <v>1</v>
      </c>
      <c r="Q24" s="14">
        <v>3</v>
      </c>
      <c r="R24" s="15">
        <f>ENGLISH!R24</f>
        <v>1</v>
      </c>
      <c r="S24" s="59">
        <v>1</v>
      </c>
      <c r="T24" s="15">
        <f>ENGLISH!T24</f>
        <v>1</v>
      </c>
      <c r="U24" s="14">
        <f>ENGLISH!U24</f>
        <v>3</v>
      </c>
      <c r="V24" s="15">
        <f>ENGLISH!V24</f>
        <v>1</v>
      </c>
      <c r="W24" s="15">
        <f>ENGLISH!W24</f>
        <v>1</v>
      </c>
      <c r="X24" s="58">
        <v>3</v>
      </c>
      <c r="Y24" s="22" t="str">
        <f>ENGLISH!Y24</f>
        <v>o</v>
      </c>
      <c r="Z24" s="15">
        <f>ENGLISH!Z24</f>
        <v>1</v>
      </c>
      <c r="AA24" s="15">
        <f>ENGLISH!AA24</f>
        <v>1</v>
      </c>
      <c r="AB24" s="15">
        <f>ENGLISH!AB24</f>
        <v>1</v>
      </c>
      <c r="AC24" s="15">
        <f>ENGLISH!AD24</f>
        <v>1</v>
      </c>
      <c r="AD24" s="15">
        <f>ENGLISH!AC24</f>
        <v>1</v>
      </c>
      <c r="AE24" s="15">
        <f>ENGLISH!AE24</f>
        <v>1</v>
      </c>
      <c r="AF24" s="15">
        <v>1</v>
      </c>
      <c r="AG24" s="15">
        <f>ENGLISH!AG24</f>
        <v>1</v>
      </c>
      <c r="AH24" s="15">
        <f>ENGLISH!AH24</f>
        <v>1</v>
      </c>
      <c r="AI24" s="30">
        <v>2</v>
      </c>
      <c r="AJ24" s="15">
        <f>ENGLISH!AJ24</f>
        <v>1</v>
      </c>
      <c r="AK24" s="13">
        <f>ENGLISH!AK24</f>
        <v>3</v>
      </c>
      <c r="AL24" s="15">
        <f>ENGLISH!AL24</f>
        <v>1</v>
      </c>
      <c r="AM24" s="15">
        <f>ENGLISH!AM24</f>
        <v>1</v>
      </c>
      <c r="AN24" s="15">
        <f>ENGLISH!AN24</f>
        <v>1</v>
      </c>
      <c r="AO24" s="15">
        <f>ENGLISH!AO24</f>
        <v>1</v>
      </c>
      <c r="AP24" s="15">
        <f>ENGLISH!AP24</f>
        <v>1</v>
      </c>
      <c r="AQ24" s="15">
        <f>ENGLISH!AQ24</f>
        <v>1</v>
      </c>
      <c r="AR24" s="15">
        <f>ENGLISH!AR24</f>
        <v>1</v>
      </c>
      <c r="AS24" s="56">
        <f t="shared" si="4"/>
        <v>83.333333333333343</v>
      </c>
      <c r="AT24" s="56">
        <f t="shared" si="5"/>
        <v>2.3809523809523809</v>
      </c>
      <c r="AU24" s="56">
        <f t="shared" si="6"/>
        <v>11.904761904761903</v>
      </c>
      <c r="AV24" s="56">
        <f t="shared" si="7"/>
        <v>2.3809523809523809</v>
      </c>
      <c r="AW24" s="143"/>
      <c r="AX24" s="143"/>
      <c r="AY24" s="143"/>
      <c r="AZ24" s="154"/>
      <c r="BA24" s="149"/>
      <c r="BJ24" s="17"/>
      <c r="BK24" s="17"/>
      <c r="BL24" s="17"/>
      <c r="BM24" s="113"/>
    </row>
    <row r="25" spans="1:65" ht="18.75" x14ac:dyDescent="0.25">
      <c r="A25" s="140"/>
      <c r="B25" s="54" t="s">
        <v>135</v>
      </c>
      <c r="C25" s="30">
        <f>ENGLISH!C25</f>
        <v>2</v>
      </c>
      <c r="D25" s="15">
        <f>ENGLISH!D25</f>
        <v>1</v>
      </c>
      <c r="E25" s="15">
        <f>ENGLISH!E25</f>
        <v>1</v>
      </c>
      <c r="F25" s="59">
        <f>ENGLISH!F25</f>
        <v>1</v>
      </c>
      <c r="G25" s="15">
        <f>ENGLISH!G25</f>
        <v>1</v>
      </c>
      <c r="H25" s="15">
        <f>ENGLISH!H25</f>
        <v>1</v>
      </c>
      <c r="I25" s="15">
        <v>1</v>
      </c>
      <c r="J25" s="15">
        <f>ENGLISH!J25</f>
        <v>1</v>
      </c>
      <c r="K25" s="15">
        <f>ENGLISH!K25</f>
        <v>1</v>
      </c>
      <c r="L25" s="59">
        <f>ENGLISH!L25</f>
        <v>1</v>
      </c>
      <c r="M25" s="15">
        <f>ENGLISH!M25</f>
        <v>1</v>
      </c>
      <c r="N25" s="15">
        <f>ENGLISH!N25</f>
        <v>1</v>
      </c>
      <c r="O25" s="15">
        <v>1</v>
      </c>
      <c r="P25" s="15">
        <f>ENGLISH!P25</f>
        <v>1</v>
      </c>
      <c r="Q25" s="15">
        <v>1</v>
      </c>
      <c r="R25" s="15">
        <f>ENGLISH!R25</f>
        <v>1</v>
      </c>
      <c r="S25" s="59">
        <v>1</v>
      </c>
      <c r="T25" s="15">
        <f>ENGLISH!T25</f>
        <v>1</v>
      </c>
      <c r="U25" s="15">
        <f>ENGLISH!U25</f>
        <v>1</v>
      </c>
      <c r="V25" s="30">
        <f>ENGLISH!V25</f>
        <v>2</v>
      </c>
      <c r="W25" s="15">
        <f>ENGLISH!W25</f>
        <v>1</v>
      </c>
      <c r="X25" s="15">
        <v>1</v>
      </c>
      <c r="Y25" s="15">
        <f>ENGLISH!Y25</f>
        <v>1</v>
      </c>
      <c r="Z25" s="15">
        <f>ENGLISH!Z25</f>
        <v>1</v>
      </c>
      <c r="AA25" s="15">
        <f>ENGLISH!AA25</f>
        <v>1</v>
      </c>
      <c r="AB25" s="15">
        <f>ENGLISH!AB25</f>
        <v>1</v>
      </c>
      <c r="AC25" s="15">
        <f>ENGLISH!AD25</f>
        <v>1</v>
      </c>
      <c r="AD25" s="15">
        <f>ENGLISH!AC25</f>
        <v>1</v>
      </c>
      <c r="AE25" s="30">
        <f>ENGLISH!AE25</f>
        <v>2</v>
      </c>
      <c r="AF25" s="30">
        <v>2</v>
      </c>
      <c r="AG25" s="15">
        <f>ENGLISH!AG25</f>
        <v>1</v>
      </c>
      <c r="AH25" s="15">
        <f>ENGLISH!AH25</f>
        <v>1</v>
      </c>
      <c r="AI25" s="30">
        <v>2</v>
      </c>
      <c r="AJ25" s="15">
        <f>ENGLISH!AJ25</f>
        <v>1</v>
      </c>
      <c r="AK25" s="15">
        <f>ENGLISH!AK25</f>
        <v>1</v>
      </c>
      <c r="AL25" s="15">
        <f>ENGLISH!AL25</f>
        <v>1</v>
      </c>
      <c r="AM25" s="15">
        <f>ENGLISH!AM25</f>
        <v>1</v>
      </c>
      <c r="AN25" s="15">
        <f>ENGLISH!AN25</f>
        <v>1</v>
      </c>
      <c r="AO25" s="15">
        <f>ENGLISH!AO25</f>
        <v>1</v>
      </c>
      <c r="AP25" s="15">
        <f>ENGLISH!AP25</f>
        <v>1</v>
      </c>
      <c r="AQ25" s="15">
        <f>ENGLISH!AQ25</f>
        <v>1</v>
      </c>
      <c r="AR25" s="15">
        <f>ENGLISH!AR25</f>
        <v>1</v>
      </c>
      <c r="AS25" s="56">
        <f t="shared" si="4"/>
        <v>88.095238095238088</v>
      </c>
      <c r="AT25" s="56">
        <f t="shared" si="5"/>
        <v>11.904761904761903</v>
      </c>
      <c r="AU25" s="56">
        <f t="shared" si="6"/>
        <v>0</v>
      </c>
      <c r="AV25" s="56">
        <f t="shared" si="7"/>
        <v>0</v>
      </c>
      <c r="AW25" s="143"/>
      <c r="AX25" s="143"/>
      <c r="AY25" s="143"/>
      <c r="AZ25" s="154"/>
      <c r="BA25" s="149"/>
      <c r="BC25" s="135"/>
      <c r="BJ25" s="17"/>
      <c r="BK25" s="17"/>
      <c r="BL25" s="17"/>
      <c r="BM25" s="113"/>
    </row>
    <row r="26" spans="1:65" x14ac:dyDescent="0.25">
      <c r="A26" s="140"/>
      <c r="B26" s="54" t="s">
        <v>184</v>
      </c>
      <c r="C26" s="30">
        <f>ENGLISH!C26</f>
        <v>2</v>
      </c>
      <c r="D26" s="30">
        <f>ENGLISH!D26</f>
        <v>2</v>
      </c>
      <c r="E26" s="14">
        <f>ENGLISH!E26</f>
        <v>3</v>
      </c>
      <c r="F26" s="59">
        <f>ENGLISH!F26</f>
        <v>1</v>
      </c>
      <c r="G26" s="15">
        <f>ENGLISH!G26</f>
        <v>1</v>
      </c>
      <c r="H26" s="15">
        <f>ENGLISH!H26</f>
        <v>1</v>
      </c>
      <c r="I26" s="58">
        <v>3</v>
      </c>
      <c r="J26" s="15">
        <f>ENGLISH!J26</f>
        <v>1</v>
      </c>
      <c r="K26" s="14">
        <f>ENGLISH!K26</f>
        <v>3</v>
      </c>
      <c r="L26" s="58">
        <f>ENGLISH!L26</f>
        <v>3</v>
      </c>
      <c r="M26" s="15">
        <f>ENGLISH!M26</f>
        <v>1</v>
      </c>
      <c r="N26" s="30">
        <f>ENGLISH!N26</f>
        <v>2</v>
      </c>
      <c r="O26" s="58">
        <v>3</v>
      </c>
      <c r="P26" s="15">
        <f>ENGLISH!P26</f>
        <v>1</v>
      </c>
      <c r="Q26" s="14">
        <v>3</v>
      </c>
      <c r="R26" s="15">
        <f>ENGLISH!R26</f>
        <v>1</v>
      </c>
      <c r="S26" s="14">
        <v>3</v>
      </c>
      <c r="T26" s="15">
        <f>ENGLISH!T26</f>
        <v>1</v>
      </c>
      <c r="U26" s="14">
        <f>ENGLISH!U26</f>
        <v>3</v>
      </c>
      <c r="V26" s="14">
        <f>ENGLISH!V26</f>
        <v>3</v>
      </c>
      <c r="W26" s="15">
        <f>ENGLISH!W26</f>
        <v>1</v>
      </c>
      <c r="X26" s="15">
        <v>1</v>
      </c>
      <c r="Y26" s="14">
        <f>ENGLISH!Y26</f>
        <v>3</v>
      </c>
      <c r="Z26" s="30">
        <f>ENGLISH!Z26</f>
        <v>2</v>
      </c>
      <c r="AA26" s="15">
        <f>ENGLISH!AA26</f>
        <v>1</v>
      </c>
      <c r="AB26" s="15">
        <f>ENGLISH!AB26</f>
        <v>1</v>
      </c>
      <c r="AC26" s="30">
        <f>ENGLISH!AD26</f>
        <v>2</v>
      </c>
      <c r="AD26" s="15">
        <f>ENGLISH!AC26</f>
        <v>1</v>
      </c>
      <c r="AE26" s="30">
        <f>ENGLISH!AE26</f>
        <v>2</v>
      </c>
      <c r="AF26" s="14">
        <v>3</v>
      </c>
      <c r="AG26" s="14">
        <f>ENGLISH!AG26</f>
        <v>3</v>
      </c>
      <c r="AH26" s="14">
        <f>ENGLISH!AH26</f>
        <v>3</v>
      </c>
      <c r="AI26" s="30">
        <v>2</v>
      </c>
      <c r="AJ26" s="15">
        <f>ENGLISH!AJ26</f>
        <v>1</v>
      </c>
      <c r="AK26" s="13">
        <f>ENGLISH!AK26</f>
        <v>3</v>
      </c>
      <c r="AL26" s="14">
        <f>ENGLISH!AL26</f>
        <v>3</v>
      </c>
      <c r="AM26" s="48">
        <f>ENGLISH!AM26</f>
        <v>3</v>
      </c>
      <c r="AN26" s="15">
        <f>ENGLISH!AN26</f>
        <v>1</v>
      </c>
      <c r="AO26" s="15">
        <f>ENGLISH!AO26</f>
        <v>1</v>
      </c>
      <c r="AP26" s="30">
        <f>ENGLISH!AP26</f>
        <v>2</v>
      </c>
      <c r="AQ26" s="15">
        <f>ENGLISH!AQ26</f>
        <v>1</v>
      </c>
      <c r="AR26" s="15">
        <f>ENGLISH!AR26</f>
        <v>1</v>
      </c>
      <c r="AS26" s="56">
        <f t="shared" si="4"/>
        <v>42.857142857142854</v>
      </c>
      <c r="AT26" s="56">
        <f t="shared" si="5"/>
        <v>19.047619047619047</v>
      </c>
      <c r="AU26" s="56">
        <f t="shared" si="6"/>
        <v>38.095238095238095</v>
      </c>
      <c r="AV26" s="56">
        <f t="shared" si="7"/>
        <v>0</v>
      </c>
      <c r="AW26" s="143"/>
      <c r="AX26" s="143"/>
      <c r="AY26" s="143"/>
      <c r="AZ26" s="154"/>
      <c r="BA26" s="149"/>
      <c r="BJ26" s="17"/>
      <c r="BK26" s="17"/>
      <c r="BL26" s="17"/>
      <c r="BM26" s="113"/>
    </row>
    <row r="27" spans="1:65" ht="15.75" thickBot="1" x14ac:dyDescent="0.3">
      <c r="A27" s="141"/>
      <c r="B27" s="54" t="s">
        <v>136</v>
      </c>
      <c r="C27" s="52">
        <f>ENGLISH!C27</f>
        <v>2</v>
      </c>
      <c r="D27" s="52">
        <f>ENGLISH!D27</f>
        <v>2</v>
      </c>
      <c r="E27" s="114">
        <f>ENGLISH!E27</f>
        <v>1</v>
      </c>
      <c r="F27" s="119">
        <f>ENGLISH!F27</f>
        <v>1</v>
      </c>
      <c r="G27" s="114">
        <f>ENGLISH!G27</f>
        <v>1</v>
      </c>
      <c r="H27" s="14">
        <f>ENGLISH!H27</f>
        <v>3</v>
      </c>
      <c r="I27" s="119">
        <v>1</v>
      </c>
      <c r="J27" s="114">
        <f>ENGLISH!J27</f>
        <v>1</v>
      </c>
      <c r="K27" s="52">
        <f>ENGLISH!K27</f>
        <v>2</v>
      </c>
      <c r="L27" s="119">
        <f>ENGLISH!L27</f>
        <v>1</v>
      </c>
      <c r="M27" s="114">
        <f>ENGLISH!M27</f>
        <v>1</v>
      </c>
      <c r="N27" s="114">
        <f>ENGLISH!N27</f>
        <v>1</v>
      </c>
      <c r="O27" s="58">
        <v>3</v>
      </c>
      <c r="P27" s="114">
        <f>ENGLISH!P27</f>
        <v>1</v>
      </c>
      <c r="Q27" s="114">
        <v>1</v>
      </c>
      <c r="R27" s="114">
        <f>ENGLISH!R27</f>
        <v>1</v>
      </c>
      <c r="S27" s="114">
        <v>1</v>
      </c>
      <c r="T27" s="14">
        <f>ENGLISH!T27</f>
        <v>3</v>
      </c>
      <c r="U27" s="114">
        <f>ENGLISH!U27</f>
        <v>1</v>
      </c>
      <c r="V27" s="14">
        <f>ENGLISH!V27</f>
        <v>3</v>
      </c>
      <c r="W27" s="114">
        <f>ENGLISH!W27</f>
        <v>1</v>
      </c>
      <c r="X27" s="52">
        <v>2</v>
      </c>
      <c r="Y27" s="14">
        <f>ENGLISH!Y27</f>
        <v>3</v>
      </c>
      <c r="Z27" s="114">
        <f>ENGLISH!Z27</f>
        <v>1</v>
      </c>
      <c r="AA27" s="114">
        <f>ENGLISH!AA27</f>
        <v>1</v>
      </c>
      <c r="AB27" s="114">
        <f>ENGLISH!AB27</f>
        <v>1</v>
      </c>
      <c r="AC27" s="114">
        <f>ENGLISH!AD27</f>
        <v>1</v>
      </c>
      <c r="AD27" s="114">
        <f>ENGLISH!AC27</f>
        <v>1</v>
      </c>
      <c r="AE27" s="52">
        <f>ENGLISH!AE27</f>
        <v>2</v>
      </c>
      <c r="AF27" s="14">
        <v>3</v>
      </c>
      <c r="AG27" s="114">
        <f>ENGLISH!AG27</f>
        <v>1</v>
      </c>
      <c r="AH27" s="114">
        <f>ENGLISH!AH27</f>
        <v>1</v>
      </c>
      <c r="AI27" s="30">
        <v>2</v>
      </c>
      <c r="AJ27" s="14">
        <f>ENGLISH!AJ27</f>
        <v>3</v>
      </c>
      <c r="AK27" s="52">
        <f>ENGLISH!AK27</f>
        <v>2</v>
      </c>
      <c r="AL27" s="114">
        <f>ENGLISH!AL27</f>
        <v>1</v>
      </c>
      <c r="AM27" s="47">
        <f>ENGLISH!AM27</f>
        <v>3</v>
      </c>
      <c r="AN27" s="114">
        <f>ENGLISH!AN27</f>
        <v>1</v>
      </c>
      <c r="AO27" s="114">
        <f>ENGLISH!AO27</f>
        <v>1</v>
      </c>
      <c r="AP27" s="114">
        <f>ENGLISH!AP27</f>
        <v>1</v>
      </c>
      <c r="AQ27" s="114">
        <f>ENGLISH!AQ27</f>
        <v>1</v>
      </c>
      <c r="AR27" s="52">
        <f>ENGLISH!AR27</f>
        <v>2</v>
      </c>
      <c r="AS27" s="126">
        <f t="shared" si="4"/>
        <v>61.904761904761905</v>
      </c>
      <c r="AT27" s="126">
        <f t="shared" si="5"/>
        <v>19.047619047619047</v>
      </c>
      <c r="AU27" s="126">
        <f t="shared" si="6"/>
        <v>19.047619047619047</v>
      </c>
      <c r="AV27" s="126">
        <f t="shared" si="7"/>
        <v>0</v>
      </c>
      <c r="AW27" s="144"/>
      <c r="AX27" s="144"/>
      <c r="AY27" s="144"/>
      <c r="AZ27" s="155"/>
      <c r="BA27" s="149"/>
      <c r="BJ27" s="17"/>
      <c r="BK27" s="17"/>
      <c r="BL27" s="17"/>
      <c r="BM27" s="113"/>
    </row>
    <row r="28" spans="1:65" ht="10.5" customHeight="1" thickBot="1" x14ac:dyDescent="0.3">
      <c r="A28" s="33"/>
      <c r="B28" s="55"/>
      <c r="C28" s="128">
        <f>COUNTA(C20:AR27)</f>
        <v>336</v>
      </c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32"/>
      <c r="AT28" s="132"/>
      <c r="AU28" s="132"/>
      <c r="AV28" s="133"/>
      <c r="BD28" s="165"/>
      <c r="BE28" s="165"/>
      <c r="BF28" s="165"/>
      <c r="BG28" s="165"/>
      <c r="BH28" s="165"/>
      <c r="BI28" s="165"/>
    </row>
    <row r="29" spans="1:65" x14ac:dyDescent="0.25">
      <c r="A29" s="139" t="s">
        <v>109</v>
      </c>
      <c r="B29" s="54" t="s">
        <v>137</v>
      </c>
      <c r="C29" s="60">
        <f>ENGLISH!C29</f>
        <v>2</v>
      </c>
      <c r="D29" s="59">
        <f>ENGLISH!D29</f>
        <v>1</v>
      </c>
      <c r="E29" s="58">
        <f>ENGLISH!E29</f>
        <v>3</v>
      </c>
      <c r="F29" s="60">
        <f>ENGLISH!F29</f>
        <v>2</v>
      </c>
      <c r="G29" s="59">
        <f>ENGLISH!G29</f>
        <v>1</v>
      </c>
      <c r="H29" s="61" t="str">
        <f>ENGLISH!H29</f>
        <v>o</v>
      </c>
      <c r="I29" s="60">
        <v>2</v>
      </c>
      <c r="J29" s="58">
        <f>ENGLISH!J29</f>
        <v>3</v>
      </c>
      <c r="K29" s="58">
        <f>ENGLISH!K29</f>
        <v>3</v>
      </c>
      <c r="L29" s="60">
        <f>ENGLISH!L29</f>
        <v>2</v>
      </c>
      <c r="M29" s="59">
        <f>ENGLISH!M29</f>
        <v>1</v>
      </c>
      <c r="N29" s="59">
        <f>ENGLISH!N29</f>
        <v>1</v>
      </c>
      <c r="O29" s="61" t="s">
        <v>173</v>
      </c>
      <c r="P29" s="59">
        <f>ENGLISH!P29</f>
        <v>1</v>
      </c>
      <c r="Q29" s="58">
        <v>3</v>
      </c>
      <c r="R29" s="60">
        <f>ENGLISH!R29</f>
        <v>2</v>
      </c>
      <c r="S29" s="58">
        <v>3</v>
      </c>
      <c r="T29" s="60">
        <f>ENGLISH!T29</f>
        <v>2</v>
      </c>
      <c r="U29" s="58">
        <f>ENGLISH!U29</f>
        <v>3</v>
      </c>
      <c r="V29" s="58">
        <f>ENGLISH!V29</f>
        <v>3</v>
      </c>
      <c r="W29" s="58">
        <f>ENGLISH!W29</f>
        <v>3</v>
      </c>
      <c r="X29" s="60">
        <v>2</v>
      </c>
      <c r="Y29" s="59">
        <f>ENGLISH!Y29</f>
        <v>1</v>
      </c>
      <c r="Z29" s="60">
        <f>ENGLISH!Z29</f>
        <v>2</v>
      </c>
      <c r="AA29" s="60">
        <f>ENGLISH!AA29</f>
        <v>2</v>
      </c>
      <c r="AB29" s="60">
        <f>ENGLISH!AB29</f>
        <v>2</v>
      </c>
      <c r="AC29" s="59">
        <f>ENGLISH!AD29</f>
        <v>1</v>
      </c>
      <c r="AD29" s="60">
        <f>ENGLISH!AC29</f>
        <v>2</v>
      </c>
      <c r="AE29" s="60">
        <f>ENGLISH!AE29</f>
        <v>2</v>
      </c>
      <c r="AF29" s="58">
        <v>3</v>
      </c>
      <c r="AG29" s="60">
        <f>ENGLISH!AG29</f>
        <v>2</v>
      </c>
      <c r="AH29" s="58">
        <f>ENGLISH!AH29</f>
        <v>3</v>
      </c>
      <c r="AI29" s="59">
        <v>1</v>
      </c>
      <c r="AJ29" s="58">
        <f>ENGLISH!AJ29</f>
        <v>3</v>
      </c>
      <c r="AK29" s="60">
        <f>ENGLISH!AK29</f>
        <v>2</v>
      </c>
      <c r="AL29" s="59">
        <f>ENGLISH!AL29</f>
        <v>1</v>
      </c>
      <c r="AM29" s="124">
        <f>ENGLISH!AM29</f>
        <v>1</v>
      </c>
      <c r="AN29" s="59">
        <f>ENGLISH!AN29</f>
        <v>1</v>
      </c>
      <c r="AO29" s="59">
        <f>ENGLISH!AO29</f>
        <v>1</v>
      </c>
      <c r="AP29" s="60">
        <f>ENGLISH!AP29</f>
        <v>2</v>
      </c>
      <c r="AQ29" s="59">
        <f>ENGLISH!AQ29</f>
        <v>1</v>
      </c>
      <c r="AR29" s="59">
        <f>ENGLISH!AR29</f>
        <v>1</v>
      </c>
      <c r="AS29" s="127">
        <f t="shared" ref="AS29:AS42" si="8">COUNTIF(C29:AR29,1)/(COUNTA(C29:AR29))*100</f>
        <v>33.333333333333329</v>
      </c>
      <c r="AT29" s="127">
        <f t="shared" ref="AT29:AT42" si="9">COUNTIF(C29:AR29,2)/(COUNTA(C29:AR29))*100</f>
        <v>35.714285714285715</v>
      </c>
      <c r="AU29" s="127">
        <f t="shared" ref="AU29:AU42" si="10">COUNTIF(C29:AR29,3)/(COUNTA(C29:AR29))*100</f>
        <v>26.190476190476193</v>
      </c>
      <c r="AV29" s="127">
        <f t="shared" ref="AV29:AV42" si="11">COUNTIF(C29:AR29,"o")/(COUNTA(C29:AR29))*100</f>
        <v>4.7619047619047619</v>
      </c>
      <c r="AW29" s="142">
        <f>SUM(AS29:AS42)*COUNTA(C4:AR4)/COUNTA(C29:AR42)</f>
        <v>47.789115646258495</v>
      </c>
      <c r="AX29" s="142">
        <f>SUM(AT29:AT42)*COUNTA(C4:AR4)/COUNTA(C29:AR42)</f>
        <v>20.918367346938769</v>
      </c>
      <c r="AY29" s="142">
        <f>SUM(AU29:AU42)*COUNTA(C4:AR4)/COUNTA(C29:AR42)</f>
        <v>29.931972789115648</v>
      </c>
      <c r="AZ29" s="142">
        <f>SUM(AV29:AV42)*COUNTA(C4:AR4)/COUNTA(C29:AR42)</f>
        <v>1.3605442176870748</v>
      </c>
      <c r="BA29" s="149" t="s">
        <v>34</v>
      </c>
      <c r="BD29" s="165"/>
      <c r="BE29" s="174"/>
      <c r="BF29" s="174"/>
      <c r="BG29" s="174"/>
      <c r="BH29" s="174"/>
      <c r="BI29" s="165"/>
    </row>
    <row r="30" spans="1:65" x14ac:dyDescent="0.25">
      <c r="A30" s="140"/>
      <c r="B30" s="54" t="s">
        <v>138</v>
      </c>
      <c r="C30" s="15">
        <f>ENGLISH!C30</f>
        <v>1</v>
      </c>
      <c r="D30" s="15">
        <f>ENGLISH!D30</f>
        <v>1</v>
      </c>
      <c r="E30" s="15">
        <f>ENGLISH!E30</f>
        <v>1</v>
      </c>
      <c r="F30" s="59">
        <f>ENGLISH!F30</f>
        <v>1</v>
      </c>
      <c r="G30" s="15">
        <f>ENGLISH!G30</f>
        <v>1</v>
      </c>
      <c r="H30" s="15">
        <f>ENGLISH!H30</f>
        <v>1</v>
      </c>
      <c r="I30" s="15">
        <v>1</v>
      </c>
      <c r="J30" s="15">
        <f>ENGLISH!J30</f>
        <v>1</v>
      </c>
      <c r="K30" s="15">
        <f>ENGLISH!K30</f>
        <v>1</v>
      </c>
      <c r="L30" s="59">
        <f>ENGLISH!L30</f>
        <v>1</v>
      </c>
      <c r="M30" s="15">
        <f>ENGLISH!M30</f>
        <v>1</v>
      </c>
      <c r="N30" s="15">
        <f>ENGLISH!N30</f>
        <v>1</v>
      </c>
      <c r="O30" s="15">
        <v>1</v>
      </c>
      <c r="P30" s="15">
        <f>ENGLISH!P30</f>
        <v>1</v>
      </c>
      <c r="Q30" s="15">
        <v>1</v>
      </c>
      <c r="R30" s="15">
        <f>ENGLISH!R30</f>
        <v>1</v>
      </c>
      <c r="S30" s="15">
        <v>1</v>
      </c>
      <c r="T30" s="15">
        <f>ENGLISH!T30</f>
        <v>1</v>
      </c>
      <c r="U30" s="15">
        <f>ENGLISH!U30</f>
        <v>1</v>
      </c>
      <c r="V30" s="15">
        <f>ENGLISH!V30</f>
        <v>1</v>
      </c>
      <c r="W30" s="15">
        <f>ENGLISH!W30</f>
        <v>1</v>
      </c>
      <c r="X30" s="15">
        <v>1</v>
      </c>
      <c r="Y30" s="15">
        <f>ENGLISH!Y30</f>
        <v>1</v>
      </c>
      <c r="Z30" s="15">
        <f>ENGLISH!Z30</f>
        <v>1</v>
      </c>
      <c r="AA30" s="15">
        <f>ENGLISH!AA30</f>
        <v>1</v>
      </c>
      <c r="AB30" s="15">
        <f>ENGLISH!AB30</f>
        <v>1</v>
      </c>
      <c r="AC30" s="15">
        <f>ENGLISH!AD30</f>
        <v>1</v>
      </c>
      <c r="AD30" s="15">
        <f>ENGLISH!AC30</f>
        <v>1</v>
      </c>
      <c r="AE30" s="15">
        <f>ENGLISH!AE30</f>
        <v>1</v>
      </c>
      <c r="AF30" s="14">
        <v>3</v>
      </c>
      <c r="AG30" s="15">
        <f>ENGLISH!AG30</f>
        <v>1</v>
      </c>
      <c r="AH30" s="15">
        <f>ENGLISH!AH30</f>
        <v>1</v>
      </c>
      <c r="AI30" s="59">
        <v>1</v>
      </c>
      <c r="AJ30" s="15">
        <f>ENGLISH!AJ30</f>
        <v>1</v>
      </c>
      <c r="AK30" s="30">
        <f>ENGLISH!AK30</f>
        <v>2</v>
      </c>
      <c r="AL30" s="15">
        <f>ENGLISH!AL30</f>
        <v>1</v>
      </c>
      <c r="AM30" s="15">
        <f>ENGLISH!AM30</f>
        <v>1</v>
      </c>
      <c r="AN30" s="15">
        <f>ENGLISH!AN30</f>
        <v>1</v>
      </c>
      <c r="AO30" s="15">
        <f>ENGLISH!AO30</f>
        <v>1</v>
      </c>
      <c r="AP30" s="15">
        <f>ENGLISH!AP30</f>
        <v>1</v>
      </c>
      <c r="AQ30" s="15">
        <f>ENGLISH!AQ30</f>
        <v>1</v>
      </c>
      <c r="AR30" s="15">
        <f>ENGLISH!AR30</f>
        <v>1</v>
      </c>
      <c r="AS30" s="56">
        <f t="shared" si="8"/>
        <v>95.238095238095227</v>
      </c>
      <c r="AT30" s="56">
        <f t="shared" si="9"/>
        <v>2.3809523809523809</v>
      </c>
      <c r="AU30" s="56">
        <f t="shared" si="10"/>
        <v>2.3809523809523809</v>
      </c>
      <c r="AV30" s="56">
        <f t="shared" si="11"/>
        <v>0</v>
      </c>
      <c r="AW30" s="143"/>
      <c r="AX30" s="143"/>
      <c r="AY30" s="143"/>
      <c r="AZ30" s="143"/>
      <c r="BA30" s="149"/>
      <c r="BD30" s="165"/>
      <c r="BE30" s="164"/>
      <c r="BF30" s="164"/>
      <c r="BG30" s="164"/>
      <c r="BH30" s="164"/>
      <c r="BI30" s="165"/>
      <c r="BM30" s="17"/>
    </row>
    <row r="31" spans="1:65" x14ac:dyDescent="0.25">
      <c r="A31" s="140"/>
      <c r="B31" s="54" t="s">
        <v>139</v>
      </c>
      <c r="C31" s="15">
        <f>ENGLISH!C31</f>
        <v>1</v>
      </c>
      <c r="D31" s="15">
        <f>ENGLISH!D31</f>
        <v>1</v>
      </c>
      <c r="E31" s="15">
        <f>ENGLISH!E31</f>
        <v>1</v>
      </c>
      <c r="F31" s="59">
        <f>ENGLISH!F31</f>
        <v>1</v>
      </c>
      <c r="G31" s="15">
        <f>ENGLISH!G31</f>
        <v>1</v>
      </c>
      <c r="H31" s="15">
        <f>ENGLISH!H31</f>
        <v>1</v>
      </c>
      <c r="I31" s="15">
        <v>1</v>
      </c>
      <c r="J31" s="15">
        <f>ENGLISH!J31</f>
        <v>1</v>
      </c>
      <c r="K31" s="15">
        <f>ENGLISH!K31</f>
        <v>1</v>
      </c>
      <c r="L31" s="59">
        <f>ENGLISH!L31</f>
        <v>1</v>
      </c>
      <c r="M31" s="15">
        <f>ENGLISH!M31</f>
        <v>1</v>
      </c>
      <c r="N31" s="15">
        <f>ENGLISH!N31</f>
        <v>1</v>
      </c>
      <c r="O31" s="15">
        <v>1</v>
      </c>
      <c r="P31" s="15">
        <f>ENGLISH!P31</f>
        <v>1</v>
      </c>
      <c r="Q31" s="15">
        <v>1</v>
      </c>
      <c r="R31" s="15">
        <f>ENGLISH!R31</f>
        <v>1</v>
      </c>
      <c r="S31" s="15">
        <v>1</v>
      </c>
      <c r="T31" s="15">
        <f>ENGLISH!T31</f>
        <v>1</v>
      </c>
      <c r="U31" s="15">
        <f>ENGLISH!U31</f>
        <v>1</v>
      </c>
      <c r="V31" s="15">
        <f>ENGLISH!V31</f>
        <v>1</v>
      </c>
      <c r="W31" s="15">
        <f>ENGLISH!W31</f>
        <v>1</v>
      </c>
      <c r="X31" s="15">
        <v>1</v>
      </c>
      <c r="Y31" s="15">
        <f>ENGLISH!Y31</f>
        <v>1</v>
      </c>
      <c r="Z31" s="15">
        <f>ENGLISH!Z31</f>
        <v>1</v>
      </c>
      <c r="AA31" s="15">
        <f>ENGLISH!AA31</f>
        <v>1</v>
      </c>
      <c r="AB31" s="15">
        <f>ENGLISH!AB31</f>
        <v>1</v>
      </c>
      <c r="AC31" s="15">
        <f>ENGLISH!AD31</f>
        <v>1</v>
      </c>
      <c r="AD31" s="15">
        <f>ENGLISH!AC31</f>
        <v>1</v>
      </c>
      <c r="AE31" s="15">
        <f>ENGLISH!AE31</f>
        <v>1</v>
      </c>
      <c r="AF31" s="14">
        <v>3</v>
      </c>
      <c r="AG31" s="15">
        <f>ENGLISH!AG31</f>
        <v>1</v>
      </c>
      <c r="AH31" s="15">
        <f>ENGLISH!AH31</f>
        <v>1</v>
      </c>
      <c r="AI31" s="59">
        <v>1</v>
      </c>
      <c r="AJ31" s="15">
        <f>ENGLISH!AJ31</f>
        <v>1</v>
      </c>
      <c r="AK31" s="30">
        <f>ENGLISH!AK31</f>
        <v>2</v>
      </c>
      <c r="AL31" s="15">
        <f>ENGLISH!AL31</f>
        <v>1</v>
      </c>
      <c r="AM31" s="15">
        <f>ENGLISH!AM31</f>
        <v>1</v>
      </c>
      <c r="AN31" s="15">
        <f>ENGLISH!AN31</f>
        <v>1</v>
      </c>
      <c r="AO31" s="15">
        <f>ENGLISH!AO31</f>
        <v>1</v>
      </c>
      <c r="AP31" s="15">
        <f>ENGLISH!AP31</f>
        <v>1</v>
      </c>
      <c r="AQ31" s="15">
        <f>ENGLISH!AQ31</f>
        <v>1</v>
      </c>
      <c r="AR31" s="15">
        <f>ENGLISH!AR31</f>
        <v>1</v>
      </c>
      <c r="AS31" s="56">
        <f t="shared" si="8"/>
        <v>95.238095238095227</v>
      </c>
      <c r="AT31" s="56">
        <f t="shared" si="9"/>
        <v>2.3809523809523809</v>
      </c>
      <c r="AU31" s="56">
        <f t="shared" si="10"/>
        <v>2.3809523809523809</v>
      </c>
      <c r="AV31" s="56">
        <f t="shared" si="11"/>
        <v>0</v>
      </c>
      <c r="AW31" s="143"/>
      <c r="AX31" s="143"/>
      <c r="AY31" s="143"/>
      <c r="AZ31" s="143"/>
      <c r="BA31" s="149"/>
      <c r="BD31" s="165"/>
      <c r="BE31" s="164"/>
      <c r="BF31" s="164"/>
      <c r="BG31" s="164"/>
      <c r="BH31" s="179"/>
      <c r="BI31" s="165"/>
      <c r="BL31" s="17"/>
      <c r="BM31" s="17"/>
    </row>
    <row r="32" spans="1:65" x14ac:dyDescent="0.25">
      <c r="A32" s="140"/>
      <c r="B32" s="54" t="s">
        <v>140</v>
      </c>
      <c r="C32" s="30">
        <f>ENGLISH!C32</f>
        <v>2</v>
      </c>
      <c r="D32" s="15">
        <f>ENGLISH!D32</f>
        <v>1</v>
      </c>
      <c r="E32" s="14">
        <f>ENGLISH!E32</f>
        <v>3</v>
      </c>
      <c r="F32" s="30">
        <f>ENGLISH!F32</f>
        <v>2</v>
      </c>
      <c r="G32" s="15">
        <f>ENGLISH!G32</f>
        <v>1</v>
      </c>
      <c r="H32" s="14">
        <f>ENGLISH!H32</f>
        <v>3</v>
      </c>
      <c r="I32" s="58">
        <v>3</v>
      </c>
      <c r="J32" s="30">
        <f>ENGLISH!J32</f>
        <v>2</v>
      </c>
      <c r="K32" s="52">
        <f>ENGLISH!K32</f>
        <v>2</v>
      </c>
      <c r="L32" s="30">
        <f>ENGLISH!L32</f>
        <v>2</v>
      </c>
      <c r="M32" s="15">
        <f>ENGLISH!M32</f>
        <v>1</v>
      </c>
      <c r="N32" s="14">
        <f>ENGLISH!N32</f>
        <v>3</v>
      </c>
      <c r="O32" s="58">
        <v>3</v>
      </c>
      <c r="P32" s="15">
        <f>ENGLISH!P32</f>
        <v>1</v>
      </c>
      <c r="Q32" s="14">
        <v>3</v>
      </c>
      <c r="R32" s="15">
        <f>ENGLISH!R32</f>
        <v>1</v>
      </c>
      <c r="S32" s="15">
        <v>1</v>
      </c>
      <c r="T32" s="30">
        <f>ENGLISH!T32</f>
        <v>2</v>
      </c>
      <c r="U32" s="15">
        <f>ENGLISH!U32</f>
        <v>1</v>
      </c>
      <c r="V32" s="15">
        <f>ENGLISH!V32</f>
        <v>1</v>
      </c>
      <c r="W32" s="15">
        <f>ENGLISH!W32</f>
        <v>1</v>
      </c>
      <c r="X32" s="30">
        <v>2</v>
      </c>
      <c r="Y32" s="15">
        <f>ENGLISH!Y32</f>
        <v>1</v>
      </c>
      <c r="Z32" s="14">
        <f>ENGLISH!Z32</f>
        <v>3</v>
      </c>
      <c r="AA32" s="15">
        <f>ENGLISH!AA32</f>
        <v>1</v>
      </c>
      <c r="AB32" s="14">
        <f>ENGLISH!AB32</f>
        <v>3</v>
      </c>
      <c r="AC32" s="15">
        <f>ENGLISH!AD32</f>
        <v>1</v>
      </c>
      <c r="AD32" s="15">
        <f>ENGLISH!AC32</f>
        <v>1</v>
      </c>
      <c r="AE32" s="30">
        <f>ENGLISH!AE32</f>
        <v>2</v>
      </c>
      <c r="AF32" s="14">
        <v>3</v>
      </c>
      <c r="AG32" s="15">
        <f>ENGLISH!AG32</f>
        <v>1</v>
      </c>
      <c r="AH32" s="14">
        <f>ENGLISH!AH32</f>
        <v>3</v>
      </c>
      <c r="AI32" s="59">
        <v>1</v>
      </c>
      <c r="AJ32" s="30">
        <f>ENGLISH!AJ32</f>
        <v>2</v>
      </c>
      <c r="AK32" s="30">
        <f>ENGLISH!AK32</f>
        <v>2</v>
      </c>
      <c r="AL32" s="15">
        <f>ENGLISH!AL32</f>
        <v>1</v>
      </c>
      <c r="AM32" s="51">
        <f>ENGLISH!AM32</f>
        <v>2</v>
      </c>
      <c r="AN32" s="15">
        <f>ENGLISH!AN32</f>
        <v>1</v>
      </c>
      <c r="AO32" s="30">
        <f>ENGLISH!AO32</f>
        <v>2</v>
      </c>
      <c r="AP32" s="15">
        <f>ENGLISH!AP32</f>
        <v>1</v>
      </c>
      <c r="AQ32" s="14">
        <f>ENGLISH!AQ32</f>
        <v>3</v>
      </c>
      <c r="AR32" s="14">
        <f>ENGLISH!AR32</f>
        <v>3</v>
      </c>
      <c r="AS32" s="56">
        <f t="shared" si="8"/>
        <v>42.857142857142854</v>
      </c>
      <c r="AT32" s="56">
        <f t="shared" si="9"/>
        <v>28.571428571428569</v>
      </c>
      <c r="AU32" s="56">
        <f t="shared" si="10"/>
        <v>28.571428571428569</v>
      </c>
      <c r="AV32" s="56">
        <f t="shared" si="11"/>
        <v>0</v>
      </c>
      <c r="AW32" s="143"/>
      <c r="AX32" s="143"/>
      <c r="AY32" s="143"/>
      <c r="AZ32" s="143"/>
      <c r="BA32" s="149"/>
      <c r="BD32" s="165"/>
      <c r="BE32" s="164"/>
      <c r="BF32" s="164"/>
      <c r="BG32" s="164"/>
      <c r="BH32" s="164"/>
      <c r="BI32" s="165"/>
      <c r="BL32" s="17"/>
      <c r="BM32" s="17"/>
    </row>
    <row r="33" spans="1:65" x14ac:dyDescent="0.25">
      <c r="A33" s="140"/>
      <c r="B33" s="54" t="s">
        <v>141</v>
      </c>
      <c r="C33" s="30">
        <f>ENGLISH!C33</f>
        <v>2</v>
      </c>
      <c r="D33" s="30">
        <f>ENGLISH!D33</f>
        <v>2</v>
      </c>
      <c r="E33" s="14">
        <f>ENGLISH!E33</f>
        <v>3</v>
      </c>
      <c r="F33" s="30">
        <f>ENGLISH!F33</f>
        <v>2</v>
      </c>
      <c r="G33" s="30">
        <f>ENGLISH!G33</f>
        <v>2</v>
      </c>
      <c r="H33" s="14">
        <f>ENGLISH!H33</f>
        <v>3</v>
      </c>
      <c r="I33" s="30">
        <v>2</v>
      </c>
      <c r="J33" s="15">
        <f>ENGLISH!J33</f>
        <v>1</v>
      </c>
      <c r="K33" s="52">
        <f>ENGLISH!K33</f>
        <v>2</v>
      </c>
      <c r="L33" s="30">
        <f>ENGLISH!L33</f>
        <v>2</v>
      </c>
      <c r="M33" s="15">
        <f>ENGLISH!M33</f>
        <v>1</v>
      </c>
      <c r="N33" s="30">
        <f>ENGLISH!N33</f>
        <v>2</v>
      </c>
      <c r="O33" s="58">
        <v>3</v>
      </c>
      <c r="P33" s="15">
        <f>ENGLISH!P33</f>
        <v>1</v>
      </c>
      <c r="Q33" s="15">
        <v>1</v>
      </c>
      <c r="R33" s="15">
        <f>ENGLISH!R33</f>
        <v>1</v>
      </c>
      <c r="S33" s="15">
        <v>1</v>
      </c>
      <c r="T33" s="15">
        <f>ENGLISH!T33</f>
        <v>1</v>
      </c>
      <c r="U33" s="15">
        <f>ENGLISH!U33</f>
        <v>1</v>
      </c>
      <c r="V33" s="15">
        <f>ENGLISH!V33</f>
        <v>1</v>
      </c>
      <c r="W33" s="15">
        <f>ENGLISH!W33</f>
        <v>1</v>
      </c>
      <c r="X33" s="30">
        <v>2</v>
      </c>
      <c r="Y33" s="15">
        <f>ENGLISH!Y33</f>
        <v>1</v>
      </c>
      <c r="Z33" s="15">
        <f>ENGLISH!Z33</f>
        <v>1</v>
      </c>
      <c r="AA33" s="15">
        <f>ENGLISH!AA33</f>
        <v>1</v>
      </c>
      <c r="AB33" s="15">
        <f>ENGLISH!AB33</f>
        <v>1</v>
      </c>
      <c r="AC33" s="15">
        <f>ENGLISH!AD33</f>
        <v>1</v>
      </c>
      <c r="AD33" s="15">
        <f>ENGLISH!AC33</f>
        <v>1</v>
      </c>
      <c r="AE33" s="30">
        <f>ENGLISH!AE33</f>
        <v>2</v>
      </c>
      <c r="AF33" s="14">
        <v>3</v>
      </c>
      <c r="AG33" s="15">
        <f>ENGLISH!AG33</f>
        <v>1</v>
      </c>
      <c r="AH33" s="14">
        <f>ENGLISH!AH33</f>
        <v>3</v>
      </c>
      <c r="AI33" s="59">
        <v>1</v>
      </c>
      <c r="AJ33" s="15">
        <f>ENGLISH!AJ33</f>
        <v>1</v>
      </c>
      <c r="AK33" s="30">
        <f>ENGLISH!AK33</f>
        <v>2</v>
      </c>
      <c r="AL33" s="15">
        <f>ENGLISH!AL33</f>
        <v>1</v>
      </c>
      <c r="AM33" s="45">
        <f>ENGLISH!AM33</f>
        <v>1</v>
      </c>
      <c r="AN33" s="15">
        <f>ENGLISH!AN33</f>
        <v>1</v>
      </c>
      <c r="AO33" s="15">
        <f>ENGLISH!AO33</f>
        <v>1</v>
      </c>
      <c r="AP33" s="30">
        <f>ENGLISH!AP33</f>
        <v>2</v>
      </c>
      <c r="AQ33" s="15">
        <f>ENGLISH!AQ33</f>
        <v>1</v>
      </c>
      <c r="AR33" s="30">
        <f>ENGLISH!AR33</f>
        <v>2</v>
      </c>
      <c r="AS33" s="56">
        <f t="shared" si="8"/>
        <v>57.142857142857139</v>
      </c>
      <c r="AT33" s="56">
        <f t="shared" si="9"/>
        <v>30.952380952380953</v>
      </c>
      <c r="AU33" s="56">
        <f t="shared" si="10"/>
        <v>11.904761904761903</v>
      </c>
      <c r="AV33" s="56">
        <f t="shared" si="11"/>
        <v>0</v>
      </c>
      <c r="AW33" s="143"/>
      <c r="AX33" s="143"/>
      <c r="AY33" s="143"/>
      <c r="AZ33" s="143"/>
      <c r="BA33" s="149"/>
      <c r="BD33" s="165"/>
      <c r="BE33" s="164"/>
      <c r="BF33" s="164"/>
      <c r="BG33" s="164"/>
      <c r="BH33" s="164"/>
      <c r="BI33" s="165"/>
      <c r="BL33" s="17"/>
      <c r="BM33" s="17"/>
    </row>
    <row r="34" spans="1:65" x14ac:dyDescent="0.25">
      <c r="A34" s="140"/>
      <c r="B34" s="54" t="s">
        <v>182</v>
      </c>
      <c r="C34" s="30">
        <f>ENGLISH!C34</f>
        <v>2</v>
      </c>
      <c r="D34" s="30">
        <f>ENGLISH!D34</f>
        <v>2</v>
      </c>
      <c r="E34" s="14">
        <f>ENGLISH!E34</f>
        <v>3</v>
      </c>
      <c r="F34" s="59">
        <f>ENGLISH!F34</f>
        <v>1</v>
      </c>
      <c r="G34" s="30">
        <f>ENGLISH!G34</f>
        <v>2</v>
      </c>
      <c r="H34" s="14">
        <f>ENGLISH!H34</f>
        <v>3</v>
      </c>
      <c r="I34" s="30">
        <v>2</v>
      </c>
      <c r="J34" s="15">
        <f>ENGLISH!J34</f>
        <v>1</v>
      </c>
      <c r="K34" s="52">
        <f>ENGLISH!K34</f>
        <v>2</v>
      </c>
      <c r="L34" s="59">
        <f>ENGLISH!L34</f>
        <v>1</v>
      </c>
      <c r="M34" s="30">
        <f>ENGLISH!M34</f>
        <v>2</v>
      </c>
      <c r="N34" s="15">
        <f>ENGLISH!N34</f>
        <v>1</v>
      </c>
      <c r="O34" s="58">
        <v>3</v>
      </c>
      <c r="P34" s="14">
        <f>ENGLISH!P34</f>
        <v>3</v>
      </c>
      <c r="Q34" s="30">
        <v>2</v>
      </c>
      <c r="R34" s="15">
        <f>ENGLISH!R34</f>
        <v>1</v>
      </c>
      <c r="S34" s="15">
        <v>1</v>
      </c>
      <c r="T34" s="15">
        <f>ENGLISH!T34</f>
        <v>1</v>
      </c>
      <c r="U34" s="30">
        <f>ENGLISH!U34</f>
        <v>2</v>
      </c>
      <c r="V34" s="30">
        <f>ENGLISH!V34</f>
        <v>2</v>
      </c>
      <c r="W34" s="15">
        <f>ENGLISH!W34</f>
        <v>1</v>
      </c>
      <c r="X34" s="30">
        <v>2</v>
      </c>
      <c r="Y34" s="15">
        <f>ENGLISH!Y34</f>
        <v>1</v>
      </c>
      <c r="Z34" s="15">
        <f>ENGLISH!Z34</f>
        <v>1</v>
      </c>
      <c r="AA34" s="15">
        <f>ENGLISH!AA34</f>
        <v>1</v>
      </c>
      <c r="AB34" s="15">
        <f>ENGLISH!AB34</f>
        <v>1</v>
      </c>
      <c r="AC34" s="15">
        <f>ENGLISH!AD34</f>
        <v>1</v>
      </c>
      <c r="AD34" s="30">
        <f>ENGLISH!AC34</f>
        <v>2</v>
      </c>
      <c r="AE34" s="15">
        <f>ENGLISH!AE34</f>
        <v>1</v>
      </c>
      <c r="AF34" s="14">
        <v>3</v>
      </c>
      <c r="AG34" s="30">
        <f>ENGLISH!AG34</f>
        <v>2</v>
      </c>
      <c r="AH34" s="30">
        <f>ENGLISH!AH34</f>
        <v>2</v>
      </c>
      <c r="AI34" s="59">
        <v>1</v>
      </c>
      <c r="AJ34" s="15">
        <f>ENGLISH!AJ34</f>
        <v>1</v>
      </c>
      <c r="AK34" s="30">
        <f>ENGLISH!AK34</f>
        <v>2</v>
      </c>
      <c r="AL34" s="15">
        <f>ENGLISH!AL34</f>
        <v>1</v>
      </c>
      <c r="AM34" s="15">
        <f>ENGLISH!AM34</f>
        <v>1</v>
      </c>
      <c r="AN34" s="15">
        <f>ENGLISH!AN34</f>
        <v>1</v>
      </c>
      <c r="AO34" s="14">
        <f>ENGLISH!AO34</f>
        <v>3</v>
      </c>
      <c r="AP34" s="15">
        <f>ENGLISH!AP34</f>
        <v>1</v>
      </c>
      <c r="AQ34" s="14">
        <f>ENGLISH!AQ34</f>
        <v>3</v>
      </c>
      <c r="AR34" s="15">
        <f>ENGLISH!AR34</f>
        <v>1</v>
      </c>
      <c r="AS34" s="56">
        <f t="shared" si="8"/>
        <v>50</v>
      </c>
      <c r="AT34" s="56">
        <f t="shared" si="9"/>
        <v>33.333333333333329</v>
      </c>
      <c r="AU34" s="56">
        <f t="shared" si="10"/>
        <v>16.666666666666664</v>
      </c>
      <c r="AV34" s="56">
        <f t="shared" si="11"/>
        <v>0</v>
      </c>
      <c r="AW34" s="143"/>
      <c r="AX34" s="143"/>
      <c r="AY34" s="143"/>
      <c r="AZ34" s="143"/>
      <c r="BA34" s="149"/>
      <c r="BD34" s="165"/>
      <c r="BE34" s="164"/>
      <c r="BF34" s="164"/>
      <c r="BG34" s="164"/>
      <c r="BH34" s="179"/>
      <c r="BI34" s="165"/>
      <c r="BL34" s="17"/>
      <c r="BM34" s="17"/>
    </row>
    <row r="35" spans="1:65" x14ac:dyDescent="0.25">
      <c r="A35" s="140"/>
      <c r="B35" s="54" t="s">
        <v>142</v>
      </c>
      <c r="C35" s="15">
        <f>ENGLISH!C35</f>
        <v>1</v>
      </c>
      <c r="D35" s="30">
        <f>ENGLISH!D35</f>
        <v>2</v>
      </c>
      <c r="E35" s="14">
        <f>ENGLISH!E35</f>
        <v>3</v>
      </c>
      <c r="F35" s="30">
        <f>ENGLISH!F35</f>
        <v>2</v>
      </c>
      <c r="G35" s="15">
        <f>ENGLISH!G35</f>
        <v>1</v>
      </c>
      <c r="H35" s="15">
        <f>ENGLISH!H35</f>
        <v>1</v>
      </c>
      <c r="I35" s="15">
        <v>1</v>
      </c>
      <c r="J35" s="15">
        <f>ENGLISH!J35</f>
        <v>1</v>
      </c>
      <c r="K35" s="52">
        <f>ENGLISH!K35</f>
        <v>2</v>
      </c>
      <c r="L35" s="30">
        <f>ENGLISH!L35</f>
        <v>2</v>
      </c>
      <c r="M35" s="15">
        <f>ENGLISH!M35</f>
        <v>1</v>
      </c>
      <c r="N35" s="14">
        <f>ENGLISH!N35</f>
        <v>3</v>
      </c>
      <c r="O35" s="58">
        <v>3</v>
      </c>
      <c r="P35" s="15">
        <f>ENGLISH!P35</f>
        <v>1</v>
      </c>
      <c r="Q35" s="30">
        <v>2</v>
      </c>
      <c r="R35" s="15">
        <f>ENGLISH!R35</f>
        <v>1</v>
      </c>
      <c r="S35" s="15">
        <v>1</v>
      </c>
      <c r="T35" s="15">
        <f>ENGLISH!T35</f>
        <v>1</v>
      </c>
      <c r="U35" s="30">
        <f>ENGLISH!U35</f>
        <v>2</v>
      </c>
      <c r="V35" s="15">
        <f>ENGLISH!V35</f>
        <v>1</v>
      </c>
      <c r="W35" s="15">
        <f>ENGLISH!W35</f>
        <v>1</v>
      </c>
      <c r="X35" s="15">
        <v>1</v>
      </c>
      <c r="Y35" s="15">
        <f>ENGLISH!Y35</f>
        <v>1</v>
      </c>
      <c r="Z35" s="30">
        <f>ENGLISH!Z35</f>
        <v>2</v>
      </c>
      <c r="AA35" s="15">
        <f>ENGLISH!AA35</f>
        <v>1</v>
      </c>
      <c r="AB35" s="15">
        <f>ENGLISH!AB35</f>
        <v>1</v>
      </c>
      <c r="AC35" s="15">
        <f>ENGLISH!AD35</f>
        <v>1</v>
      </c>
      <c r="AD35" s="15">
        <f>ENGLISH!AC35</f>
        <v>1</v>
      </c>
      <c r="AE35" s="15">
        <f>ENGLISH!AE35</f>
        <v>1</v>
      </c>
      <c r="AF35" s="14">
        <v>3</v>
      </c>
      <c r="AG35" s="15">
        <f>ENGLISH!AG35</f>
        <v>1</v>
      </c>
      <c r="AH35" s="15">
        <f>ENGLISH!AH35</f>
        <v>1</v>
      </c>
      <c r="AI35" s="59">
        <v>1</v>
      </c>
      <c r="AJ35" s="15">
        <f>ENGLISH!AJ35</f>
        <v>1</v>
      </c>
      <c r="AK35" s="30">
        <f>ENGLISH!AK35</f>
        <v>2</v>
      </c>
      <c r="AL35" s="15">
        <f>ENGLISH!AL35</f>
        <v>1</v>
      </c>
      <c r="AM35" s="45">
        <f>ENGLISH!AM35</f>
        <v>1</v>
      </c>
      <c r="AN35" s="15">
        <f>ENGLISH!AN35</f>
        <v>1</v>
      </c>
      <c r="AO35" s="15">
        <f>ENGLISH!AO35</f>
        <v>1</v>
      </c>
      <c r="AP35" s="30">
        <f>ENGLISH!AP35</f>
        <v>2</v>
      </c>
      <c r="AQ35" s="15">
        <f>ENGLISH!AQ35</f>
        <v>1</v>
      </c>
      <c r="AR35" s="30">
        <f>ENGLISH!AR35</f>
        <v>2</v>
      </c>
      <c r="AS35" s="56">
        <f t="shared" si="8"/>
        <v>66.666666666666657</v>
      </c>
      <c r="AT35" s="56">
        <f t="shared" si="9"/>
        <v>23.809523809523807</v>
      </c>
      <c r="AU35" s="56">
        <f t="shared" si="10"/>
        <v>9.5238095238095237</v>
      </c>
      <c r="AV35" s="56">
        <f t="shared" si="11"/>
        <v>0</v>
      </c>
      <c r="AW35" s="143"/>
      <c r="AX35" s="143"/>
      <c r="AY35" s="143"/>
      <c r="AZ35" s="143"/>
      <c r="BA35" s="149"/>
      <c r="BL35" s="17"/>
      <c r="BM35" s="17"/>
    </row>
    <row r="36" spans="1:65" ht="23.25" x14ac:dyDescent="0.25">
      <c r="A36" s="140"/>
      <c r="B36" s="72" t="s">
        <v>143</v>
      </c>
      <c r="C36" s="30">
        <f>ENGLISH!C36</f>
        <v>2</v>
      </c>
      <c r="D36" s="15">
        <f>ENGLISH!D36</f>
        <v>1</v>
      </c>
      <c r="E36" s="15">
        <f>ENGLISH!E36</f>
        <v>1</v>
      </c>
      <c r="F36" s="59">
        <f>ENGLISH!F36</f>
        <v>1</v>
      </c>
      <c r="G36" s="30">
        <f>ENGLISH!G36</f>
        <v>2</v>
      </c>
      <c r="H36" s="15">
        <f>ENGLISH!H36</f>
        <v>1</v>
      </c>
      <c r="I36" s="15">
        <v>1</v>
      </c>
      <c r="J36" s="15">
        <f>ENGLISH!J36</f>
        <v>1</v>
      </c>
      <c r="K36" s="14">
        <f>ENGLISH!K36</f>
        <v>3</v>
      </c>
      <c r="L36" s="59">
        <f>ENGLISH!L36</f>
        <v>1</v>
      </c>
      <c r="M36" s="22" t="str">
        <f>ENGLISH!M36</f>
        <v>o</v>
      </c>
      <c r="N36" s="15">
        <f>ENGLISH!N36</f>
        <v>1</v>
      </c>
      <c r="O36" s="15">
        <v>1</v>
      </c>
      <c r="P36" s="15">
        <f>ENGLISH!P36</f>
        <v>1</v>
      </c>
      <c r="Q36" s="15">
        <v>1</v>
      </c>
      <c r="R36" s="15">
        <f>ENGLISH!R36</f>
        <v>1</v>
      </c>
      <c r="S36" s="60">
        <v>2</v>
      </c>
      <c r="T36" s="30">
        <f>ENGLISH!T36</f>
        <v>2</v>
      </c>
      <c r="U36" s="14">
        <f>ENGLISH!U36</f>
        <v>3</v>
      </c>
      <c r="V36" s="15">
        <f>ENGLISH!V36</f>
        <v>1</v>
      </c>
      <c r="W36" s="15">
        <f>ENGLISH!W36</f>
        <v>1</v>
      </c>
      <c r="X36" s="30">
        <v>2</v>
      </c>
      <c r="Y36" s="15">
        <f>ENGLISH!Y36</f>
        <v>1</v>
      </c>
      <c r="Z36" s="15">
        <f>ENGLISH!Z36</f>
        <v>1</v>
      </c>
      <c r="AA36" s="15">
        <f>ENGLISH!AA36</f>
        <v>1</v>
      </c>
      <c r="AB36" s="14">
        <f>ENGLISH!AB36</f>
        <v>3</v>
      </c>
      <c r="AC36" s="15">
        <f>ENGLISH!AD36</f>
        <v>1</v>
      </c>
      <c r="AD36" s="15">
        <f>ENGLISH!AC36</f>
        <v>1</v>
      </c>
      <c r="AE36" s="15">
        <f>ENGLISH!AE36</f>
        <v>1</v>
      </c>
      <c r="AF36" s="14">
        <v>3</v>
      </c>
      <c r="AG36" s="15">
        <f>ENGLISH!AG36</f>
        <v>1</v>
      </c>
      <c r="AH36" s="15">
        <f>ENGLISH!AH36</f>
        <v>1</v>
      </c>
      <c r="AI36" s="15">
        <v>1</v>
      </c>
      <c r="AJ36" s="15">
        <f>ENGLISH!AJ36</f>
        <v>1</v>
      </c>
      <c r="AK36" s="13">
        <f>ENGLISH!AK36</f>
        <v>3</v>
      </c>
      <c r="AL36" s="15">
        <f>ENGLISH!AL36</f>
        <v>1</v>
      </c>
      <c r="AM36" s="51">
        <f>ENGLISH!AM36</f>
        <v>2</v>
      </c>
      <c r="AN36" s="15">
        <f>ENGLISH!AN36</f>
        <v>1</v>
      </c>
      <c r="AO36" s="15">
        <f>ENGLISH!AO36</f>
        <v>1</v>
      </c>
      <c r="AP36" s="15">
        <f>ENGLISH!AP36</f>
        <v>1</v>
      </c>
      <c r="AQ36" s="15">
        <f>ENGLISH!AQ36</f>
        <v>1</v>
      </c>
      <c r="AR36" s="15">
        <f>ENGLISH!AR36</f>
        <v>1</v>
      </c>
      <c r="AS36" s="56">
        <f t="shared" si="8"/>
        <v>71.428571428571431</v>
      </c>
      <c r="AT36" s="56">
        <f t="shared" si="9"/>
        <v>14.285714285714285</v>
      </c>
      <c r="AU36" s="56">
        <f t="shared" si="10"/>
        <v>11.904761904761903</v>
      </c>
      <c r="AV36" s="56">
        <f t="shared" si="11"/>
        <v>2.3809523809523809</v>
      </c>
      <c r="AW36" s="143"/>
      <c r="AX36" s="143"/>
      <c r="AY36" s="143"/>
      <c r="AZ36" s="143"/>
      <c r="BA36" s="149"/>
      <c r="BJ36" s="17"/>
      <c r="BK36" s="17"/>
      <c r="BL36" s="17"/>
      <c r="BM36" s="17"/>
    </row>
    <row r="37" spans="1:65" x14ac:dyDescent="0.25">
      <c r="A37" s="140"/>
      <c r="B37" s="54" t="s">
        <v>144</v>
      </c>
      <c r="C37" s="15">
        <f>ENGLISH!C37</f>
        <v>1</v>
      </c>
      <c r="D37" s="15">
        <f>ENGLISH!D37</f>
        <v>1</v>
      </c>
      <c r="E37" s="15">
        <f>ENGLISH!E37</f>
        <v>1</v>
      </c>
      <c r="F37" s="58">
        <f>ENGLISH!F37</f>
        <v>3</v>
      </c>
      <c r="G37" s="15">
        <f>ENGLISH!G37</f>
        <v>1</v>
      </c>
      <c r="H37" s="14">
        <f>ENGLISH!H37</f>
        <v>3</v>
      </c>
      <c r="I37" s="59">
        <v>1</v>
      </c>
      <c r="J37" s="15">
        <f>ENGLISH!J37</f>
        <v>1</v>
      </c>
      <c r="K37" s="15">
        <f>ENGLISH!K37</f>
        <v>1</v>
      </c>
      <c r="L37" s="58">
        <f>ENGLISH!L37</f>
        <v>3</v>
      </c>
      <c r="M37" s="14">
        <f>ENGLISH!M37</f>
        <v>3</v>
      </c>
      <c r="N37" s="15">
        <f>ENGLISH!N37</f>
        <v>1</v>
      </c>
      <c r="O37" s="58">
        <v>3</v>
      </c>
      <c r="P37" s="14">
        <f>ENGLISH!P37</f>
        <v>3</v>
      </c>
      <c r="Q37" s="14">
        <v>3</v>
      </c>
      <c r="R37" s="15">
        <f>ENGLISH!R37</f>
        <v>1</v>
      </c>
      <c r="S37" s="60">
        <v>2</v>
      </c>
      <c r="T37" s="14">
        <f>ENGLISH!T37</f>
        <v>3</v>
      </c>
      <c r="U37" s="15">
        <f>ENGLISH!U37</f>
        <v>1</v>
      </c>
      <c r="V37" s="14">
        <f>ENGLISH!V37</f>
        <v>3</v>
      </c>
      <c r="W37" s="14">
        <f>ENGLISH!W37</f>
        <v>3</v>
      </c>
      <c r="X37" s="30">
        <v>2</v>
      </c>
      <c r="Y37" s="15">
        <f>ENGLISH!Y37</f>
        <v>1</v>
      </c>
      <c r="Z37" s="22" t="str">
        <f>ENGLISH!Z37</f>
        <v>o</v>
      </c>
      <c r="AA37" s="14">
        <f>ENGLISH!AA37</f>
        <v>3</v>
      </c>
      <c r="AB37" s="14">
        <f>ENGLISH!AB37</f>
        <v>3</v>
      </c>
      <c r="AC37" s="15">
        <f>ENGLISH!AD37</f>
        <v>1</v>
      </c>
      <c r="AD37" s="14">
        <f>ENGLISH!AC37</f>
        <v>3</v>
      </c>
      <c r="AE37" s="30">
        <f>ENGLISH!AE37</f>
        <v>2</v>
      </c>
      <c r="AF37" s="14">
        <v>3</v>
      </c>
      <c r="AG37" s="14">
        <f>ENGLISH!AG37</f>
        <v>3</v>
      </c>
      <c r="AH37" s="15">
        <f>ENGLISH!AH37</f>
        <v>1</v>
      </c>
      <c r="AI37" s="30">
        <v>2</v>
      </c>
      <c r="AJ37" s="14">
        <f>ENGLISH!AJ37</f>
        <v>3</v>
      </c>
      <c r="AK37" s="13">
        <f>ENGLISH!AK37</f>
        <v>3</v>
      </c>
      <c r="AL37" s="14">
        <f>ENGLISH!AL37</f>
        <v>3</v>
      </c>
      <c r="AM37" s="49">
        <f>ENGLISH!AM37</f>
        <v>3</v>
      </c>
      <c r="AN37" s="15">
        <f>ENGLISH!AN37</f>
        <v>1</v>
      </c>
      <c r="AO37" s="14">
        <f>ENGLISH!AO37</f>
        <v>3</v>
      </c>
      <c r="AP37" s="15">
        <f>ENGLISH!AP37</f>
        <v>1</v>
      </c>
      <c r="AQ37" s="14">
        <f>ENGLISH!AQ37</f>
        <v>3</v>
      </c>
      <c r="AR37" s="15">
        <f>ENGLISH!AR37</f>
        <v>1</v>
      </c>
      <c r="AS37" s="56">
        <f t="shared" si="8"/>
        <v>38.095238095238095</v>
      </c>
      <c r="AT37" s="56">
        <f t="shared" si="9"/>
        <v>9.5238095238095237</v>
      </c>
      <c r="AU37" s="56">
        <f t="shared" si="10"/>
        <v>50</v>
      </c>
      <c r="AV37" s="56">
        <f t="shared" si="11"/>
        <v>2.3809523809523809</v>
      </c>
      <c r="AW37" s="143"/>
      <c r="AX37" s="143"/>
      <c r="AY37" s="143"/>
      <c r="AZ37" s="143"/>
      <c r="BA37" s="149"/>
      <c r="BJ37" s="17"/>
      <c r="BK37" s="17"/>
      <c r="BL37" s="17"/>
      <c r="BM37" s="17"/>
    </row>
    <row r="38" spans="1:65" ht="16.5" customHeight="1" x14ac:dyDescent="0.25">
      <c r="A38" s="140"/>
      <c r="B38" s="54" t="s">
        <v>145</v>
      </c>
      <c r="C38" s="30">
        <f>ENGLISH!C38</f>
        <v>2</v>
      </c>
      <c r="D38" s="14">
        <f>ENGLISH!D38</f>
        <v>3</v>
      </c>
      <c r="E38" s="14">
        <f>ENGLISH!E38</f>
        <v>3</v>
      </c>
      <c r="F38" s="58">
        <f>ENGLISH!F38</f>
        <v>3</v>
      </c>
      <c r="G38" s="15">
        <f>ENGLISH!G38</f>
        <v>1</v>
      </c>
      <c r="H38" s="30">
        <f>ENGLISH!H38</f>
        <v>2</v>
      </c>
      <c r="I38" s="58">
        <v>3</v>
      </c>
      <c r="J38" s="30">
        <f>ENGLISH!J38</f>
        <v>2</v>
      </c>
      <c r="K38" s="14">
        <f>ENGLISH!K38</f>
        <v>3</v>
      </c>
      <c r="L38" s="30">
        <f>ENGLISH!L38</f>
        <v>2</v>
      </c>
      <c r="M38" s="15">
        <f>ENGLISH!M38</f>
        <v>1</v>
      </c>
      <c r="N38" s="14">
        <f>ENGLISH!N38</f>
        <v>3</v>
      </c>
      <c r="O38" s="58">
        <v>3</v>
      </c>
      <c r="P38" s="14">
        <f>ENGLISH!P38</f>
        <v>3</v>
      </c>
      <c r="Q38" s="14">
        <v>3</v>
      </c>
      <c r="R38" s="14">
        <f>ENGLISH!R38</f>
        <v>3</v>
      </c>
      <c r="S38" s="60">
        <v>2</v>
      </c>
      <c r="T38" s="14">
        <f>ENGLISH!T38</f>
        <v>3</v>
      </c>
      <c r="U38" s="14">
        <f>ENGLISH!U38</f>
        <v>3</v>
      </c>
      <c r="V38" s="14">
        <f>ENGLISH!V38</f>
        <v>3</v>
      </c>
      <c r="W38" s="14">
        <f>ENGLISH!W38</f>
        <v>3</v>
      </c>
      <c r="X38" s="14">
        <v>3</v>
      </c>
      <c r="Y38" s="15">
        <f>ENGLISH!Y38</f>
        <v>1</v>
      </c>
      <c r="Z38" s="14">
        <f>ENGLISH!Z38</f>
        <v>3</v>
      </c>
      <c r="AA38" s="14">
        <f>ENGLISH!AA38</f>
        <v>3</v>
      </c>
      <c r="AB38" s="14">
        <f>ENGLISH!AB38</f>
        <v>3</v>
      </c>
      <c r="AC38" s="30">
        <f>ENGLISH!AD38</f>
        <v>2</v>
      </c>
      <c r="AD38" s="14">
        <f>ENGLISH!AC38</f>
        <v>3</v>
      </c>
      <c r="AE38" s="30">
        <f>ENGLISH!AE38</f>
        <v>2</v>
      </c>
      <c r="AF38" s="14">
        <v>3</v>
      </c>
      <c r="AG38" s="14">
        <f>ENGLISH!AG38</f>
        <v>3</v>
      </c>
      <c r="AH38" s="30">
        <f>ENGLISH!AH38</f>
        <v>2</v>
      </c>
      <c r="AI38" s="58">
        <v>3</v>
      </c>
      <c r="AJ38" s="14">
        <f>ENGLISH!AJ38</f>
        <v>3</v>
      </c>
      <c r="AK38" s="13">
        <f>ENGLISH!AK38</f>
        <v>3</v>
      </c>
      <c r="AL38" s="14">
        <f>ENGLISH!AL38</f>
        <v>3</v>
      </c>
      <c r="AM38" s="49">
        <f>ENGLISH!AM38</f>
        <v>3</v>
      </c>
      <c r="AN38" s="22" t="str">
        <f>ENGLISH!AN38</f>
        <v>o</v>
      </c>
      <c r="AO38" s="14">
        <f>ENGLISH!AO38</f>
        <v>3</v>
      </c>
      <c r="AP38" s="14">
        <f>ENGLISH!AP38</f>
        <v>3</v>
      </c>
      <c r="AQ38" s="14">
        <f>ENGLISH!AQ38</f>
        <v>3</v>
      </c>
      <c r="AR38" s="30">
        <f>ENGLISH!AR38</f>
        <v>2</v>
      </c>
      <c r="AS38" s="56">
        <f t="shared" si="8"/>
        <v>7.1428571428571423</v>
      </c>
      <c r="AT38" s="56">
        <f t="shared" si="9"/>
        <v>21.428571428571427</v>
      </c>
      <c r="AU38" s="56">
        <f t="shared" si="10"/>
        <v>69.047619047619051</v>
      </c>
      <c r="AV38" s="56">
        <f t="shared" si="11"/>
        <v>2.3809523809523809</v>
      </c>
      <c r="AW38" s="143"/>
      <c r="AX38" s="143"/>
      <c r="AY38" s="143"/>
      <c r="AZ38" s="143"/>
      <c r="BA38" s="149"/>
      <c r="BJ38" s="17"/>
      <c r="BK38" s="17"/>
      <c r="BL38" s="17"/>
      <c r="BM38" s="17"/>
    </row>
    <row r="39" spans="1:65" ht="16.5" customHeight="1" x14ac:dyDescent="0.25">
      <c r="A39" s="140"/>
      <c r="B39" s="54" t="s">
        <v>146</v>
      </c>
      <c r="C39" s="15">
        <f>ENGLISH!C39</f>
        <v>1</v>
      </c>
      <c r="D39" s="14">
        <f>ENGLISH!D39</f>
        <v>3</v>
      </c>
      <c r="E39" s="14">
        <f>ENGLISH!E39</f>
        <v>3</v>
      </c>
      <c r="F39" s="59">
        <f>ENGLISH!F39</f>
        <v>1</v>
      </c>
      <c r="G39" s="15">
        <f>ENGLISH!G39</f>
        <v>1</v>
      </c>
      <c r="H39" s="14">
        <f>ENGLISH!H39</f>
        <v>3</v>
      </c>
      <c r="I39" s="58">
        <v>3</v>
      </c>
      <c r="J39" s="15">
        <f>ENGLISH!J39</f>
        <v>1</v>
      </c>
      <c r="K39" s="14">
        <f>ENGLISH!K39</f>
        <v>3</v>
      </c>
      <c r="L39" s="58">
        <f>ENGLISH!L39</f>
        <v>3</v>
      </c>
      <c r="M39" s="15">
        <f>ENGLISH!M39</f>
        <v>1</v>
      </c>
      <c r="N39" s="14">
        <f>ENGLISH!N39</f>
        <v>3</v>
      </c>
      <c r="O39" s="58">
        <v>3</v>
      </c>
      <c r="P39" s="14">
        <f>ENGLISH!P39</f>
        <v>3</v>
      </c>
      <c r="Q39" s="14">
        <v>3</v>
      </c>
      <c r="R39" s="30">
        <f>ENGLISH!R39</f>
        <v>2</v>
      </c>
      <c r="S39" s="60">
        <v>2</v>
      </c>
      <c r="T39" s="30">
        <f>ENGLISH!T39</f>
        <v>2</v>
      </c>
      <c r="U39" s="15">
        <f>ENGLISH!U39</f>
        <v>1</v>
      </c>
      <c r="V39" s="14">
        <f>ENGLISH!V39</f>
        <v>3</v>
      </c>
      <c r="W39" s="14">
        <f>ENGLISH!W39</f>
        <v>3</v>
      </c>
      <c r="X39" s="14">
        <v>3</v>
      </c>
      <c r="Y39" s="15">
        <f>ENGLISH!Y39</f>
        <v>1</v>
      </c>
      <c r="Z39" s="14">
        <f>ENGLISH!Z39</f>
        <v>3</v>
      </c>
      <c r="AA39" s="14">
        <f>ENGLISH!AA39</f>
        <v>3</v>
      </c>
      <c r="AB39" s="14">
        <f>ENGLISH!AB39</f>
        <v>3</v>
      </c>
      <c r="AC39" s="14">
        <f>ENGLISH!AD39</f>
        <v>3</v>
      </c>
      <c r="AD39" s="14">
        <f>ENGLISH!AC39</f>
        <v>3</v>
      </c>
      <c r="AE39" s="30">
        <f>ENGLISH!AE39</f>
        <v>2</v>
      </c>
      <c r="AF39" s="14">
        <v>3</v>
      </c>
      <c r="AG39" s="14">
        <f>ENGLISH!AG39</f>
        <v>3</v>
      </c>
      <c r="AH39" s="14">
        <f>ENGLISH!AH39</f>
        <v>3</v>
      </c>
      <c r="AI39" s="58">
        <v>3</v>
      </c>
      <c r="AJ39" s="14">
        <f>ENGLISH!AJ39</f>
        <v>3</v>
      </c>
      <c r="AK39" s="13">
        <f>ENGLISH!AK39</f>
        <v>3</v>
      </c>
      <c r="AL39" s="14">
        <f>ENGLISH!AL39</f>
        <v>3</v>
      </c>
      <c r="AM39" s="45">
        <f>ENGLISH!AM39</f>
        <v>1</v>
      </c>
      <c r="AN39" s="22" t="str">
        <f>ENGLISH!AN39</f>
        <v>o</v>
      </c>
      <c r="AO39" s="14">
        <f>ENGLISH!AO39</f>
        <v>3</v>
      </c>
      <c r="AP39" s="30">
        <f>ENGLISH!AP39</f>
        <v>2</v>
      </c>
      <c r="AQ39" s="14">
        <f>ENGLISH!AQ39</f>
        <v>3</v>
      </c>
      <c r="AR39" s="15">
        <f>ENGLISH!AR39</f>
        <v>1</v>
      </c>
      <c r="AS39" s="56">
        <f t="shared" si="8"/>
        <v>21.428571428571427</v>
      </c>
      <c r="AT39" s="56">
        <f t="shared" si="9"/>
        <v>11.904761904761903</v>
      </c>
      <c r="AU39" s="56">
        <f t="shared" si="10"/>
        <v>64.285714285714292</v>
      </c>
      <c r="AV39" s="56">
        <f t="shared" si="11"/>
        <v>2.3809523809523809</v>
      </c>
      <c r="AW39" s="143"/>
      <c r="AX39" s="143"/>
      <c r="AY39" s="143"/>
      <c r="AZ39" s="143"/>
      <c r="BA39" s="149"/>
      <c r="BJ39" s="17"/>
      <c r="BK39" s="17"/>
      <c r="BL39" s="17"/>
      <c r="BM39" s="17"/>
    </row>
    <row r="40" spans="1:65" ht="16.5" customHeight="1" x14ac:dyDescent="0.25">
      <c r="A40" s="140"/>
      <c r="B40" s="54" t="s">
        <v>147</v>
      </c>
      <c r="C40" s="15">
        <f>ENGLISH!C40</f>
        <v>1</v>
      </c>
      <c r="D40" s="30">
        <f>ENGLISH!D40</f>
        <v>2</v>
      </c>
      <c r="E40" s="15">
        <f>ENGLISH!E40</f>
        <v>1</v>
      </c>
      <c r="F40" s="59">
        <f>ENGLISH!F40</f>
        <v>1</v>
      </c>
      <c r="G40" s="15">
        <f>ENGLISH!G40</f>
        <v>1</v>
      </c>
      <c r="H40" s="15">
        <f>ENGLISH!H40</f>
        <v>1</v>
      </c>
      <c r="I40" s="15">
        <v>1</v>
      </c>
      <c r="J40" s="15">
        <f>ENGLISH!J40</f>
        <v>1</v>
      </c>
      <c r="K40" s="14">
        <f>ENGLISH!K40</f>
        <v>3</v>
      </c>
      <c r="L40" s="30">
        <f>ENGLISH!L40</f>
        <v>2</v>
      </c>
      <c r="M40" s="15">
        <f>ENGLISH!M40</f>
        <v>1</v>
      </c>
      <c r="N40" s="15">
        <f>ENGLISH!N40</f>
        <v>1</v>
      </c>
      <c r="O40" s="15">
        <v>1</v>
      </c>
      <c r="P40" s="15">
        <f>ENGLISH!P40</f>
        <v>1</v>
      </c>
      <c r="Q40" s="15">
        <v>1</v>
      </c>
      <c r="R40" s="15">
        <f>ENGLISH!R40</f>
        <v>1</v>
      </c>
      <c r="S40" s="60">
        <v>2</v>
      </c>
      <c r="T40" s="15">
        <f>ENGLISH!T40</f>
        <v>1</v>
      </c>
      <c r="U40" s="30">
        <f>ENGLISH!U40</f>
        <v>2</v>
      </c>
      <c r="V40" s="15">
        <f>ENGLISH!V40</f>
        <v>1</v>
      </c>
      <c r="W40" s="14">
        <f>ENGLISH!W40</f>
        <v>3</v>
      </c>
      <c r="X40" s="30">
        <v>2</v>
      </c>
      <c r="Y40" s="30">
        <f>ENGLISH!Y40</f>
        <v>2</v>
      </c>
      <c r="Z40" s="30">
        <f>ENGLISH!Z40</f>
        <v>2</v>
      </c>
      <c r="AA40" s="30">
        <f>ENGLISH!AA40</f>
        <v>2</v>
      </c>
      <c r="AB40" s="14">
        <f>ENGLISH!AB40</f>
        <v>3</v>
      </c>
      <c r="AC40" s="15">
        <f>ENGLISH!AD40</f>
        <v>1</v>
      </c>
      <c r="AD40" s="30">
        <f>ENGLISH!AC40</f>
        <v>2</v>
      </c>
      <c r="AE40" s="15">
        <f>ENGLISH!AE40</f>
        <v>1</v>
      </c>
      <c r="AF40" s="14">
        <v>3</v>
      </c>
      <c r="AG40" s="15">
        <f>ENGLISH!AG40</f>
        <v>1</v>
      </c>
      <c r="AH40" s="14">
        <f>ENGLISH!AH40</f>
        <v>3</v>
      </c>
      <c r="AI40" s="30">
        <v>2</v>
      </c>
      <c r="AJ40" s="30">
        <f>ENGLISH!AJ40</f>
        <v>2</v>
      </c>
      <c r="AK40" s="13">
        <f>ENGLISH!AK40</f>
        <v>3</v>
      </c>
      <c r="AL40" s="15">
        <f>ENGLISH!AL40</f>
        <v>1</v>
      </c>
      <c r="AM40" s="15">
        <f>ENGLISH!AM40</f>
        <v>1</v>
      </c>
      <c r="AN40" s="15">
        <f>ENGLISH!AN40</f>
        <v>1</v>
      </c>
      <c r="AO40" s="15">
        <f>ENGLISH!AO40</f>
        <v>1</v>
      </c>
      <c r="AP40" s="15">
        <f>ENGLISH!AP40</f>
        <v>1</v>
      </c>
      <c r="AQ40" s="30">
        <f>ENGLISH!AQ40</f>
        <v>2</v>
      </c>
      <c r="AR40" s="22" t="str">
        <f>ENGLISH!AR40</f>
        <v>o</v>
      </c>
      <c r="AS40" s="56">
        <f t="shared" si="8"/>
        <v>54.761904761904766</v>
      </c>
      <c r="AT40" s="56">
        <f t="shared" si="9"/>
        <v>28.571428571428569</v>
      </c>
      <c r="AU40" s="56">
        <f t="shared" si="10"/>
        <v>14.285714285714285</v>
      </c>
      <c r="AV40" s="56">
        <f t="shared" si="11"/>
        <v>2.3809523809523809</v>
      </c>
      <c r="AW40" s="143"/>
      <c r="AX40" s="143"/>
      <c r="AY40" s="143"/>
      <c r="AZ40" s="143"/>
      <c r="BA40" s="149"/>
      <c r="BJ40" s="17"/>
      <c r="BK40" s="17"/>
      <c r="BL40" s="17"/>
      <c r="BM40" s="17"/>
    </row>
    <row r="41" spans="1:65" ht="16.5" customHeight="1" x14ac:dyDescent="0.25">
      <c r="A41" s="140"/>
      <c r="B41" s="54" t="s">
        <v>148</v>
      </c>
      <c r="C41" s="15">
        <f>ENGLISH!C41</f>
        <v>1</v>
      </c>
      <c r="D41" s="14">
        <f>ENGLISH!D41</f>
        <v>3</v>
      </c>
      <c r="E41" s="14">
        <f>ENGLISH!E41</f>
        <v>3</v>
      </c>
      <c r="F41" s="59">
        <f>ENGLISH!F41</f>
        <v>1</v>
      </c>
      <c r="G41" s="15">
        <f>ENGLISH!G41</f>
        <v>1</v>
      </c>
      <c r="H41" s="14">
        <f>ENGLISH!H41</f>
        <v>3</v>
      </c>
      <c r="I41" s="14">
        <v>3</v>
      </c>
      <c r="J41" s="14">
        <f>ENGLISH!J41</f>
        <v>3</v>
      </c>
      <c r="K41" s="14">
        <f>ENGLISH!K41</f>
        <v>3</v>
      </c>
      <c r="L41" s="58">
        <f>ENGLISH!L41</f>
        <v>3</v>
      </c>
      <c r="M41" s="15">
        <f>ENGLISH!M41</f>
        <v>1</v>
      </c>
      <c r="N41" s="30">
        <f>ENGLISH!N41</f>
        <v>2</v>
      </c>
      <c r="O41" s="58">
        <v>3</v>
      </c>
      <c r="P41" s="14">
        <f>ENGLISH!P41</f>
        <v>3</v>
      </c>
      <c r="Q41" s="14">
        <v>3</v>
      </c>
      <c r="R41" s="30">
        <f>ENGLISH!R41</f>
        <v>2</v>
      </c>
      <c r="S41" s="60">
        <v>2</v>
      </c>
      <c r="T41" s="15">
        <f>ENGLISH!T41</f>
        <v>1</v>
      </c>
      <c r="U41" s="14">
        <f>ENGLISH!U41</f>
        <v>3</v>
      </c>
      <c r="V41" s="15">
        <f>ENGLISH!V41</f>
        <v>1</v>
      </c>
      <c r="W41" s="14">
        <f>ENGLISH!W41</f>
        <v>3</v>
      </c>
      <c r="X41" s="30">
        <v>2</v>
      </c>
      <c r="Y41" s="14">
        <f>ENGLISH!Y41</f>
        <v>3</v>
      </c>
      <c r="Z41" s="14">
        <f>ENGLISH!Z41</f>
        <v>3</v>
      </c>
      <c r="AA41" s="14">
        <f>ENGLISH!AA41</f>
        <v>3</v>
      </c>
      <c r="AB41" s="15">
        <f>ENGLISH!AB41</f>
        <v>1</v>
      </c>
      <c r="AC41" s="30">
        <f>ENGLISH!AD41</f>
        <v>2</v>
      </c>
      <c r="AD41" s="15">
        <f>ENGLISH!AC41</f>
        <v>1</v>
      </c>
      <c r="AE41" s="30">
        <f>ENGLISH!AE41</f>
        <v>2</v>
      </c>
      <c r="AF41" s="14">
        <v>3</v>
      </c>
      <c r="AG41" s="14">
        <f>ENGLISH!AG41</f>
        <v>3</v>
      </c>
      <c r="AH41" s="14">
        <f>ENGLISH!AH41</f>
        <v>3</v>
      </c>
      <c r="AI41" s="58">
        <v>3</v>
      </c>
      <c r="AJ41" s="15">
        <f>ENGLISH!AJ41</f>
        <v>1</v>
      </c>
      <c r="AK41" s="13">
        <f>ENGLISH!AK41</f>
        <v>3</v>
      </c>
      <c r="AL41" s="14">
        <f>ENGLISH!AL41</f>
        <v>3</v>
      </c>
      <c r="AM41" s="51">
        <f>ENGLISH!AM41</f>
        <v>2</v>
      </c>
      <c r="AN41" s="15">
        <f>ENGLISH!AN41</f>
        <v>1</v>
      </c>
      <c r="AO41" s="15">
        <f>ENGLISH!AO41</f>
        <v>1</v>
      </c>
      <c r="AP41" s="15">
        <f>ENGLISH!AP41</f>
        <v>1</v>
      </c>
      <c r="AQ41" s="30">
        <f>ENGLISH!AQ41</f>
        <v>2</v>
      </c>
      <c r="AR41" s="30">
        <f>ENGLISH!AR41</f>
        <v>2</v>
      </c>
      <c r="AS41" s="56">
        <f t="shared" si="8"/>
        <v>28.571428571428569</v>
      </c>
      <c r="AT41" s="56">
        <f t="shared" si="9"/>
        <v>21.428571428571427</v>
      </c>
      <c r="AU41" s="56">
        <f t="shared" si="10"/>
        <v>50</v>
      </c>
      <c r="AV41" s="56">
        <f t="shared" si="11"/>
        <v>0</v>
      </c>
      <c r="AW41" s="143"/>
      <c r="AX41" s="143"/>
      <c r="AY41" s="143"/>
      <c r="AZ41" s="143"/>
      <c r="BA41" s="149"/>
      <c r="BJ41" s="17"/>
      <c r="BK41" s="17"/>
      <c r="BL41" s="17"/>
      <c r="BM41" s="17"/>
    </row>
    <row r="42" spans="1:65" ht="16.5" customHeight="1" thickBot="1" x14ac:dyDescent="0.3">
      <c r="A42" s="141"/>
      <c r="B42" s="54" t="s">
        <v>149</v>
      </c>
      <c r="C42" s="52">
        <f>ENGLISH!C42</f>
        <v>2</v>
      </c>
      <c r="D42" s="52">
        <f>ENGLISH!D42</f>
        <v>2</v>
      </c>
      <c r="E42" s="14">
        <f>ENGLISH!E42</f>
        <v>3</v>
      </c>
      <c r="F42" s="119">
        <f>ENGLISH!F42</f>
        <v>1</v>
      </c>
      <c r="G42" s="52">
        <f>ENGLISH!G42</f>
        <v>2</v>
      </c>
      <c r="H42" s="14">
        <f>ENGLISH!H42</f>
        <v>3</v>
      </c>
      <c r="I42" s="14">
        <v>3</v>
      </c>
      <c r="J42" s="52">
        <f>ENGLISH!J42</f>
        <v>2</v>
      </c>
      <c r="K42" s="14">
        <f>ENGLISH!K42</f>
        <v>3</v>
      </c>
      <c r="L42" s="52">
        <f>ENGLISH!L42</f>
        <v>2</v>
      </c>
      <c r="M42" s="52">
        <f>ENGLISH!M42</f>
        <v>2</v>
      </c>
      <c r="N42" s="14">
        <f>ENGLISH!N42</f>
        <v>3</v>
      </c>
      <c r="O42" s="58">
        <v>3</v>
      </c>
      <c r="P42" s="14">
        <f>ENGLISH!P42</f>
        <v>3</v>
      </c>
      <c r="Q42" s="14">
        <v>3</v>
      </c>
      <c r="R42" s="52">
        <f>ENGLISH!R42</f>
        <v>2</v>
      </c>
      <c r="S42" s="121">
        <v>2</v>
      </c>
      <c r="T42" s="14">
        <f>ENGLISH!T42</f>
        <v>3</v>
      </c>
      <c r="U42" s="14">
        <f>ENGLISH!U42</f>
        <v>3</v>
      </c>
      <c r="V42" s="14">
        <f>ENGLISH!V42</f>
        <v>3</v>
      </c>
      <c r="W42" s="14">
        <f>ENGLISH!W42</f>
        <v>3</v>
      </c>
      <c r="X42" s="52">
        <v>2</v>
      </c>
      <c r="Y42" s="52">
        <f>ENGLISH!Y42</f>
        <v>2</v>
      </c>
      <c r="Z42" s="14">
        <f>ENGLISH!Z42</f>
        <v>3</v>
      </c>
      <c r="AA42" s="14">
        <f>ENGLISH!AA42</f>
        <v>3</v>
      </c>
      <c r="AB42" s="14">
        <f>ENGLISH!AB42</f>
        <v>3</v>
      </c>
      <c r="AC42" s="52">
        <f>ENGLISH!AD42</f>
        <v>2</v>
      </c>
      <c r="AD42" s="14">
        <f>ENGLISH!AC42</f>
        <v>3</v>
      </c>
      <c r="AE42" s="14">
        <f>ENGLISH!AE42</f>
        <v>3</v>
      </c>
      <c r="AF42" s="14">
        <v>3</v>
      </c>
      <c r="AG42" s="14">
        <f>ENGLISH!AG42</f>
        <v>3</v>
      </c>
      <c r="AH42" s="14">
        <f>ENGLISH!AH42</f>
        <v>3</v>
      </c>
      <c r="AI42" s="58">
        <v>3</v>
      </c>
      <c r="AJ42" s="14">
        <f>ENGLISH!AJ42</f>
        <v>3</v>
      </c>
      <c r="AK42" s="14">
        <f>ENGLISH!AK42</f>
        <v>3</v>
      </c>
      <c r="AL42" s="114">
        <f>ENGLISH!AL42</f>
        <v>1</v>
      </c>
      <c r="AM42" s="46">
        <f>ENGLISH!AM42</f>
        <v>1</v>
      </c>
      <c r="AN42" s="120" t="str">
        <f>ENGLISH!AN42</f>
        <v>o</v>
      </c>
      <c r="AO42" s="14">
        <f>ENGLISH!AO42</f>
        <v>3</v>
      </c>
      <c r="AP42" s="14">
        <f>ENGLISH!AP42</f>
        <v>3</v>
      </c>
      <c r="AQ42" s="52">
        <f>ENGLISH!AQ42</f>
        <v>2</v>
      </c>
      <c r="AR42" s="14">
        <f>ENGLISH!AR42</f>
        <v>3</v>
      </c>
      <c r="AS42" s="126">
        <f t="shared" si="8"/>
        <v>7.1428571428571423</v>
      </c>
      <c r="AT42" s="126">
        <f t="shared" si="9"/>
        <v>28.571428571428569</v>
      </c>
      <c r="AU42" s="126">
        <f t="shared" si="10"/>
        <v>61.904761904761905</v>
      </c>
      <c r="AV42" s="126">
        <f t="shared" si="11"/>
        <v>2.3809523809523809</v>
      </c>
      <c r="AW42" s="144"/>
      <c r="AX42" s="144"/>
      <c r="AY42" s="144"/>
      <c r="AZ42" s="144"/>
      <c r="BA42" s="149"/>
      <c r="BJ42" s="17"/>
      <c r="BK42" s="17"/>
      <c r="BL42" s="17"/>
      <c r="BM42" s="17"/>
    </row>
    <row r="43" spans="1:65" ht="8.65" customHeight="1" thickBot="1" x14ac:dyDescent="0.3">
      <c r="A43" s="33"/>
      <c r="B43" s="55"/>
      <c r="C43" s="128">
        <f>COUNTA(C29:AR42)</f>
        <v>588</v>
      </c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32"/>
      <c r="AT43" s="132"/>
      <c r="AU43" s="132"/>
      <c r="AV43" s="133"/>
    </row>
    <row r="44" spans="1:65" x14ac:dyDescent="0.25">
      <c r="A44" s="145" t="s">
        <v>110</v>
      </c>
      <c r="B44" s="54" t="s">
        <v>150</v>
      </c>
      <c r="C44" s="60">
        <f>ENGLISH!C44</f>
        <v>2</v>
      </c>
      <c r="D44" s="59">
        <f>ENGLISH!D44</f>
        <v>1</v>
      </c>
      <c r="E44" s="58">
        <f>ENGLISH!E44</f>
        <v>3</v>
      </c>
      <c r="F44" s="58">
        <f>ENGLISH!F44</f>
        <v>3</v>
      </c>
      <c r="G44" s="59">
        <f>ENGLISH!G44</f>
        <v>1</v>
      </c>
      <c r="H44" s="59">
        <f>ENGLISH!H44</f>
        <v>1</v>
      </c>
      <c r="I44" s="60">
        <v>2</v>
      </c>
      <c r="J44" s="59">
        <f>ENGLISH!J44</f>
        <v>1</v>
      </c>
      <c r="K44" s="121">
        <f>ENGLISH!K44</f>
        <v>2</v>
      </c>
      <c r="L44" s="59">
        <f>ENGLISH!L44</f>
        <v>1</v>
      </c>
      <c r="M44" s="59">
        <f>ENGLISH!M44</f>
        <v>1</v>
      </c>
      <c r="N44" s="60">
        <f>ENGLISH!N44</f>
        <v>2</v>
      </c>
      <c r="O44" s="58">
        <v>3</v>
      </c>
      <c r="P44" s="59">
        <f>ENGLISH!P44</f>
        <v>1</v>
      </c>
      <c r="Q44" s="58">
        <v>3</v>
      </c>
      <c r="R44" s="60">
        <f>ENGLISH!R44</f>
        <v>2</v>
      </c>
      <c r="S44" s="60">
        <v>2</v>
      </c>
      <c r="T44" s="60">
        <f>ENGLISH!T44</f>
        <v>2</v>
      </c>
      <c r="U44" s="58">
        <f>ENGLISH!U44</f>
        <v>3</v>
      </c>
      <c r="V44" s="58">
        <f>ENGLISH!V44</f>
        <v>3</v>
      </c>
      <c r="W44" s="58">
        <f>ENGLISH!W44</f>
        <v>3</v>
      </c>
      <c r="X44" s="60">
        <v>2</v>
      </c>
      <c r="Y44" s="60">
        <f>ENGLISH!Y44</f>
        <v>2</v>
      </c>
      <c r="Z44" s="58">
        <f>ENGLISH!Z44</f>
        <v>3</v>
      </c>
      <c r="AA44" s="60">
        <f>ENGLISH!AA44</f>
        <v>2</v>
      </c>
      <c r="AB44" s="60">
        <f>ENGLISH!AB44</f>
        <v>2</v>
      </c>
      <c r="AC44" s="59">
        <f>ENGLISH!AD44</f>
        <v>1</v>
      </c>
      <c r="AD44" s="59">
        <f>ENGLISH!AC44</f>
        <v>1</v>
      </c>
      <c r="AE44" s="60">
        <f>ENGLISH!AE44</f>
        <v>2</v>
      </c>
      <c r="AF44" s="60">
        <v>2</v>
      </c>
      <c r="AG44" s="58">
        <f>ENGLISH!AG44</f>
        <v>3</v>
      </c>
      <c r="AH44" s="60">
        <f>ENGLISH!AH44</f>
        <v>2</v>
      </c>
      <c r="AI44" s="60">
        <v>2</v>
      </c>
      <c r="AJ44" s="60">
        <f>ENGLISH!AJ44</f>
        <v>2</v>
      </c>
      <c r="AK44" s="122">
        <f>ENGLISH!AK44</f>
        <v>3</v>
      </c>
      <c r="AL44" s="59">
        <f>ENGLISH!AL44</f>
        <v>1</v>
      </c>
      <c r="AM44" s="123">
        <f>ENGLISH!AM44</f>
        <v>1</v>
      </c>
      <c r="AN44" s="59">
        <f>ENGLISH!AN44</f>
        <v>1</v>
      </c>
      <c r="AO44" s="60">
        <f>ENGLISH!AO44</f>
        <v>2</v>
      </c>
      <c r="AP44" s="58">
        <f>ENGLISH!AP44</f>
        <v>3</v>
      </c>
      <c r="AQ44" s="60">
        <f>ENGLISH!AQ44</f>
        <v>2</v>
      </c>
      <c r="AR44" s="59">
        <f>ENGLISH!AR44</f>
        <v>1</v>
      </c>
      <c r="AS44" s="127">
        <f t="shared" ref="AS44:AS52" si="12">COUNTIF(C44:AR44,1)/(COUNTA($C$4:$AR$4))*100</f>
        <v>30.952380952380953</v>
      </c>
      <c r="AT44" s="127">
        <f t="shared" ref="AT44:AT52" si="13">COUNTIF(C44:AR44,2)/(COUNTA($C$4:$AR$4))*100</f>
        <v>42.857142857142854</v>
      </c>
      <c r="AU44" s="127">
        <f t="shared" ref="AU44:AU52" si="14">COUNTIF(C44:AR44,3)/(COUNTA($C$4:$AR$4))*100</f>
        <v>26.190476190476193</v>
      </c>
      <c r="AV44" s="127">
        <f t="shared" ref="AV44:AV52" si="15">COUNTIF(C44:AR44,"o")/(COUNTA($C$4:$AR$4))*100</f>
        <v>0</v>
      </c>
      <c r="AW44" s="142">
        <f>SUM(AS44:AS52)*COUNTA(C4:AR4)/COUNTA(C44:AR52)</f>
        <v>33.862433862433861</v>
      </c>
      <c r="AX44" s="142">
        <f>SUM(AT44:AT52)*COUNTA(C4:AR4)/COUNTA(C44:AR52)</f>
        <v>38.888888888888886</v>
      </c>
      <c r="AY44" s="142">
        <f>SUM(AU44:AU52)*COUNTA(C4:AR4)/COUNTA(C44:AR52)</f>
        <v>26.19047619047619</v>
      </c>
      <c r="AZ44" s="142">
        <f>SUM(AV44:AV52)*COUNTA(C4:AR4)/COUNTA(C44:AR52)</f>
        <v>1.0582010582010581</v>
      </c>
      <c r="BA44" s="148" t="s">
        <v>171</v>
      </c>
    </row>
    <row r="45" spans="1:65" x14ac:dyDescent="0.25">
      <c r="A45" s="146"/>
      <c r="B45" s="54" t="s">
        <v>151</v>
      </c>
      <c r="C45" s="30">
        <f>ENGLISH!C45</f>
        <v>2</v>
      </c>
      <c r="D45" s="15">
        <f>ENGLISH!D45</f>
        <v>1</v>
      </c>
      <c r="E45" s="14">
        <f>ENGLISH!E45</f>
        <v>3</v>
      </c>
      <c r="F45" s="30">
        <f>ENGLISH!F45</f>
        <v>2</v>
      </c>
      <c r="G45" s="15">
        <f>ENGLISH!G45</f>
        <v>1</v>
      </c>
      <c r="H45" s="14">
        <f>ENGLISH!H45</f>
        <v>3</v>
      </c>
      <c r="I45" s="30">
        <v>2</v>
      </c>
      <c r="J45" s="15">
        <f>ENGLISH!J45</f>
        <v>1</v>
      </c>
      <c r="K45" s="14">
        <f>ENGLISH!K45</f>
        <v>3</v>
      </c>
      <c r="L45" s="59">
        <f>ENGLISH!L45</f>
        <v>1</v>
      </c>
      <c r="M45" s="15">
        <f>ENGLISH!M45</f>
        <v>1</v>
      </c>
      <c r="N45" s="14">
        <f>ENGLISH!N45</f>
        <v>3</v>
      </c>
      <c r="O45" s="30">
        <v>2</v>
      </c>
      <c r="P45" s="30">
        <f>ENGLISH!P45</f>
        <v>2</v>
      </c>
      <c r="Q45" s="14">
        <v>3</v>
      </c>
      <c r="R45" s="30">
        <f>ENGLISH!R45</f>
        <v>2</v>
      </c>
      <c r="S45" s="60">
        <v>2</v>
      </c>
      <c r="T45" s="30">
        <f>ENGLISH!T45</f>
        <v>2</v>
      </c>
      <c r="U45" s="14">
        <f>ENGLISH!U45</f>
        <v>3</v>
      </c>
      <c r="V45" s="14">
        <f>ENGLISH!V45</f>
        <v>3</v>
      </c>
      <c r="W45" s="14">
        <f>ENGLISH!W45</f>
        <v>3</v>
      </c>
      <c r="X45" s="30">
        <v>2</v>
      </c>
      <c r="Y45" s="15">
        <f>ENGLISH!Y45</f>
        <v>1</v>
      </c>
      <c r="Z45" s="14">
        <f>ENGLISH!Z45</f>
        <v>3</v>
      </c>
      <c r="AA45" s="15">
        <f>ENGLISH!AA45</f>
        <v>1</v>
      </c>
      <c r="AB45" s="30">
        <f>ENGLISH!AB45</f>
        <v>2</v>
      </c>
      <c r="AC45" s="15">
        <f>ENGLISH!AD45</f>
        <v>1</v>
      </c>
      <c r="AD45" s="15">
        <f>ENGLISH!AC45</f>
        <v>1</v>
      </c>
      <c r="AE45" s="30">
        <f>ENGLISH!AE45</f>
        <v>2</v>
      </c>
      <c r="AF45" s="14">
        <v>3</v>
      </c>
      <c r="AG45" s="14">
        <f>ENGLISH!AG45</f>
        <v>3</v>
      </c>
      <c r="AH45" s="14">
        <f>ENGLISH!AH45</f>
        <v>3</v>
      </c>
      <c r="AI45" s="58">
        <v>3</v>
      </c>
      <c r="AJ45" s="14">
        <f>ENGLISH!AJ45</f>
        <v>3</v>
      </c>
      <c r="AK45" s="13">
        <f>ENGLISH!AK45</f>
        <v>3</v>
      </c>
      <c r="AL45" s="30">
        <f>ENGLISH!AL45</f>
        <v>2</v>
      </c>
      <c r="AM45" s="46">
        <f>ENGLISH!AM45</f>
        <v>1</v>
      </c>
      <c r="AN45" s="15">
        <f>ENGLISH!AN45</f>
        <v>1</v>
      </c>
      <c r="AO45" s="30">
        <f>ENGLISH!AO45</f>
        <v>2</v>
      </c>
      <c r="AP45" s="15">
        <f>ENGLISH!AP45</f>
        <v>1</v>
      </c>
      <c r="AQ45" s="14">
        <f>ENGLISH!AQ45</f>
        <v>3</v>
      </c>
      <c r="AR45" s="15">
        <f>ENGLISH!AR45</f>
        <v>1</v>
      </c>
      <c r="AS45" s="56">
        <f t="shared" si="12"/>
        <v>30.952380952380953</v>
      </c>
      <c r="AT45" s="56">
        <f t="shared" si="13"/>
        <v>30.952380952380953</v>
      </c>
      <c r="AU45" s="56">
        <f t="shared" si="14"/>
        <v>38.095238095238095</v>
      </c>
      <c r="AV45" s="56">
        <f t="shared" si="15"/>
        <v>0</v>
      </c>
      <c r="AW45" s="143"/>
      <c r="AX45" s="143"/>
      <c r="AY45" s="143"/>
      <c r="AZ45" s="143"/>
      <c r="BA45" s="148"/>
      <c r="BJ45" s="17"/>
      <c r="BK45" s="17"/>
      <c r="BL45" s="17"/>
      <c r="BM45" s="17"/>
    </row>
    <row r="46" spans="1:65" x14ac:dyDescent="0.25">
      <c r="A46" s="146"/>
      <c r="B46" s="54" t="s">
        <v>152</v>
      </c>
      <c r="C46" s="15">
        <f>ENGLISH!C46</f>
        <v>1</v>
      </c>
      <c r="D46" s="15">
        <f>ENGLISH!D46</f>
        <v>1</v>
      </c>
      <c r="E46" s="14">
        <f>ENGLISH!E46</f>
        <v>3</v>
      </c>
      <c r="F46" s="30">
        <f>ENGLISH!F46</f>
        <v>2</v>
      </c>
      <c r="G46" s="15">
        <f>ENGLISH!G46</f>
        <v>1</v>
      </c>
      <c r="H46" s="30">
        <f>ENGLISH!H46</f>
        <v>2</v>
      </c>
      <c r="I46" s="59">
        <v>1</v>
      </c>
      <c r="J46" s="15">
        <f>ENGLISH!J46</f>
        <v>1</v>
      </c>
      <c r="K46" s="15">
        <f>ENGLISH!K46</f>
        <v>1</v>
      </c>
      <c r="L46" s="59">
        <f>ENGLISH!L46</f>
        <v>1</v>
      </c>
      <c r="M46" s="15">
        <f>ENGLISH!M46</f>
        <v>1</v>
      </c>
      <c r="N46" s="15">
        <f>ENGLISH!N46</f>
        <v>1</v>
      </c>
      <c r="O46" s="30">
        <v>2</v>
      </c>
      <c r="P46" s="15">
        <f>ENGLISH!P46</f>
        <v>1</v>
      </c>
      <c r="Q46" s="15">
        <v>1</v>
      </c>
      <c r="R46" s="15">
        <f>ENGLISH!R46</f>
        <v>1</v>
      </c>
      <c r="S46" s="60">
        <v>2</v>
      </c>
      <c r="T46" s="15">
        <f>ENGLISH!T46</f>
        <v>1</v>
      </c>
      <c r="U46" s="15">
        <f>ENGLISH!U46</f>
        <v>1</v>
      </c>
      <c r="V46" s="14">
        <f>ENGLISH!V46</f>
        <v>3</v>
      </c>
      <c r="W46" s="14">
        <f>ENGLISH!W46</f>
        <v>3</v>
      </c>
      <c r="X46" s="15">
        <v>1</v>
      </c>
      <c r="Y46" s="15">
        <f>ENGLISH!Y46</f>
        <v>1</v>
      </c>
      <c r="Z46" s="15">
        <f>ENGLISH!Z46</f>
        <v>1</v>
      </c>
      <c r="AA46" s="15">
        <f>ENGLISH!AA46</f>
        <v>1</v>
      </c>
      <c r="AB46" s="15">
        <f>ENGLISH!AB46</f>
        <v>1</v>
      </c>
      <c r="AC46" s="15">
        <f>ENGLISH!AD46</f>
        <v>1</v>
      </c>
      <c r="AD46" s="15">
        <f>ENGLISH!AC46</f>
        <v>1</v>
      </c>
      <c r="AE46" s="30">
        <f>ENGLISH!AE46</f>
        <v>2</v>
      </c>
      <c r="AF46" s="14">
        <v>3</v>
      </c>
      <c r="AG46" s="30">
        <f>ENGLISH!AG46</f>
        <v>2</v>
      </c>
      <c r="AH46" s="30">
        <f>ENGLISH!AH46</f>
        <v>2</v>
      </c>
      <c r="AI46" s="58">
        <v>3</v>
      </c>
      <c r="AJ46" s="30">
        <f>ENGLISH!AJ46</f>
        <v>2</v>
      </c>
      <c r="AK46" s="13">
        <f>ENGLISH!AK46</f>
        <v>3</v>
      </c>
      <c r="AL46" s="15">
        <f>ENGLISH!AL46</f>
        <v>1</v>
      </c>
      <c r="AM46" s="45">
        <f>ENGLISH!AM46</f>
        <v>1</v>
      </c>
      <c r="AN46" s="22" t="str">
        <f>ENGLISH!AN46</f>
        <v>o</v>
      </c>
      <c r="AO46" s="15">
        <f>ENGLISH!AO46</f>
        <v>1</v>
      </c>
      <c r="AP46" s="30">
        <f>ENGLISH!AP46</f>
        <v>2</v>
      </c>
      <c r="AQ46" s="30">
        <f>ENGLISH!AQ46</f>
        <v>2</v>
      </c>
      <c r="AR46" s="30">
        <f>ENGLISH!AR46</f>
        <v>2</v>
      </c>
      <c r="AS46" s="56">
        <f t="shared" si="12"/>
        <v>57.142857142857139</v>
      </c>
      <c r="AT46" s="56">
        <f t="shared" si="13"/>
        <v>26.190476190476193</v>
      </c>
      <c r="AU46" s="56">
        <f t="shared" si="14"/>
        <v>14.285714285714285</v>
      </c>
      <c r="AV46" s="56">
        <f t="shared" si="15"/>
        <v>2.3809523809523809</v>
      </c>
      <c r="AW46" s="143"/>
      <c r="AX46" s="143"/>
      <c r="AY46" s="143"/>
      <c r="AZ46" s="143"/>
      <c r="BA46" s="148"/>
      <c r="BJ46" s="17"/>
      <c r="BK46" s="17"/>
      <c r="BL46" s="17"/>
      <c r="BM46" s="17"/>
    </row>
    <row r="47" spans="1:65" ht="23.25" x14ac:dyDescent="0.25">
      <c r="A47" s="146"/>
      <c r="B47" s="72" t="s">
        <v>185</v>
      </c>
      <c r="C47" s="30">
        <f>ENGLISH!C47</f>
        <v>2</v>
      </c>
      <c r="D47" s="30">
        <f>ENGLISH!D47</f>
        <v>2</v>
      </c>
      <c r="E47" s="15">
        <f>ENGLISH!E47</f>
        <v>1</v>
      </c>
      <c r="F47" s="30">
        <f>ENGLISH!F47</f>
        <v>2</v>
      </c>
      <c r="G47" s="15">
        <f>ENGLISH!G47</f>
        <v>1</v>
      </c>
      <c r="H47" s="14">
        <f>ENGLISH!H47</f>
        <v>3</v>
      </c>
      <c r="I47" s="30">
        <v>2</v>
      </c>
      <c r="J47" s="15">
        <f>ENGLISH!J47</f>
        <v>1</v>
      </c>
      <c r="K47" s="52">
        <f>ENGLISH!K47</f>
        <v>2</v>
      </c>
      <c r="L47" s="59">
        <f>ENGLISH!L47</f>
        <v>1</v>
      </c>
      <c r="M47" s="15">
        <f>ENGLISH!M47</f>
        <v>1</v>
      </c>
      <c r="N47" s="14">
        <f>ENGLISH!N47</f>
        <v>3</v>
      </c>
      <c r="O47" s="30">
        <v>2</v>
      </c>
      <c r="P47" s="15">
        <f>ENGLISH!P47</f>
        <v>1</v>
      </c>
      <c r="Q47" s="15">
        <v>1</v>
      </c>
      <c r="R47" s="30">
        <f>ENGLISH!R47</f>
        <v>2</v>
      </c>
      <c r="S47" s="60">
        <v>2</v>
      </c>
      <c r="T47" s="30">
        <f>ENGLISH!T47</f>
        <v>2</v>
      </c>
      <c r="U47" s="30">
        <f>ENGLISH!U47</f>
        <v>2</v>
      </c>
      <c r="V47" s="14">
        <f>ENGLISH!V47</f>
        <v>3</v>
      </c>
      <c r="W47" s="30">
        <f>ENGLISH!W47</f>
        <v>2</v>
      </c>
      <c r="X47" s="30">
        <v>2</v>
      </c>
      <c r="Y47" s="22" t="str">
        <f>ENGLISH!Y47</f>
        <v>o</v>
      </c>
      <c r="Z47" s="15">
        <f>ENGLISH!Z47</f>
        <v>1</v>
      </c>
      <c r="AA47" s="14">
        <f>ENGLISH!AA47</f>
        <v>3</v>
      </c>
      <c r="AB47" s="30">
        <f>ENGLISH!AB47</f>
        <v>2</v>
      </c>
      <c r="AC47" s="15">
        <f>ENGLISH!AD47</f>
        <v>1</v>
      </c>
      <c r="AD47" s="15">
        <f>ENGLISH!AC47</f>
        <v>1</v>
      </c>
      <c r="AE47" s="30">
        <f>ENGLISH!AE47</f>
        <v>2</v>
      </c>
      <c r="AF47" s="30">
        <v>2</v>
      </c>
      <c r="AG47" s="14">
        <f>ENGLISH!AG47</f>
        <v>3</v>
      </c>
      <c r="AH47" s="15">
        <f>ENGLISH!AH47</f>
        <v>1</v>
      </c>
      <c r="AI47" s="58">
        <v>3</v>
      </c>
      <c r="AJ47" s="14">
        <f>ENGLISH!AJ47</f>
        <v>3</v>
      </c>
      <c r="AK47" s="30">
        <f>ENGLISH!AK47</f>
        <v>2</v>
      </c>
      <c r="AL47" s="15">
        <f>ENGLISH!AL47</f>
        <v>1</v>
      </c>
      <c r="AM47" s="45">
        <f>ENGLISH!AM47</f>
        <v>1</v>
      </c>
      <c r="AN47" s="15">
        <f>ENGLISH!AN47</f>
        <v>1</v>
      </c>
      <c r="AO47" s="15">
        <f>ENGLISH!AO47</f>
        <v>1</v>
      </c>
      <c r="AP47" s="30">
        <f>ENGLISH!AP47</f>
        <v>2</v>
      </c>
      <c r="AQ47" s="30">
        <f>ENGLISH!AQ47</f>
        <v>2</v>
      </c>
      <c r="AR47" s="30">
        <f>ENGLISH!AR47</f>
        <v>2</v>
      </c>
      <c r="AS47" s="56">
        <f t="shared" si="12"/>
        <v>35.714285714285715</v>
      </c>
      <c r="AT47" s="56">
        <f t="shared" si="13"/>
        <v>45.238095238095241</v>
      </c>
      <c r="AU47" s="56">
        <f t="shared" si="14"/>
        <v>16.666666666666664</v>
      </c>
      <c r="AV47" s="56">
        <f t="shared" si="15"/>
        <v>2.3809523809523809</v>
      </c>
      <c r="AW47" s="143"/>
      <c r="AX47" s="143"/>
      <c r="AY47" s="143"/>
      <c r="AZ47" s="143"/>
      <c r="BA47" s="148"/>
      <c r="BJ47" s="17"/>
      <c r="BK47" s="17"/>
      <c r="BL47" s="17"/>
      <c r="BM47" s="17"/>
    </row>
    <row r="48" spans="1:65" x14ac:dyDescent="0.25">
      <c r="A48" s="146"/>
      <c r="B48" s="54" t="s">
        <v>153</v>
      </c>
      <c r="C48" s="30">
        <f>ENGLISH!C48</f>
        <v>2</v>
      </c>
      <c r="D48" s="15">
        <f>ENGLISH!D48</f>
        <v>1</v>
      </c>
      <c r="E48" s="14">
        <f>ENGLISH!E48</f>
        <v>3</v>
      </c>
      <c r="F48" s="30">
        <f>ENGLISH!F48</f>
        <v>2</v>
      </c>
      <c r="G48" s="15">
        <f>ENGLISH!G48</f>
        <v>1</v>
      </c>
      <c r="H48" s="14">
        <f>ENGLISH!H48</f>
        <v>3</v>
      </c>
      <c r="I48" s="30">
        <v>2</v>
      </c>
      <c r="J48" s="15">
        <f>ENGLISH!J48</f>
        <v>1</v>
      </c>
      <c r="K48" s="52">
        <f>ENGLISH!K48</f>
        <v>2</v>
      </c>
      <c r="L48" s="30">
        <f>ENGLISH!L48</f>
        <v>2</v>
      </c>
      <c r="M48" s="15">
        <f>ENGLISH!M48</f>
        <v>1</v>
      </c>
      <c r="N48" s="30">
        <f>ENGLISH!N48</f>
        <v>2</v>
      </c>
      <c r="O48" s="30">
        <v>2</v>
      </c>
      <c r="P48" s="15">
        <f>ENGLISH!P48</f>
        <v>1</v>
      </c>
      <c r="Q48" s="14">
        <v>3</v>
      </c>
      <c r="R48" s="30">
        <f>ENGLISH!R48</f>
        <v>2</v>
      </c>
      <c r="S48" s="60">
        <v>2</v>
      </c>
      <c r="T48" s="30">
        <f>ENGLISH!T48</f>
        <v>2</v>
      </c>
      <c r="U48" s="14">
        <f>ENGLISH!U48</f>
        <v>3</v>
      </c>
      <c r="V48" s="30">
        <f>ENGLISH!V48</f>
        <v>2</v>
      </c>
      <c r="W48" s="30">
        <f>ENGLISH!W48</f>
        <v>2</v>
      </c>
      <c r="X48" s="58">
        <v>3</v>
      </c>
      <c r="Y48" s="15">
        <f>ENGLISH!Y48</f>
        <v>1</v>
      </c>
      <c r="Z48" s="14">
        <f>ENGLISH!Z48</f>
        <v>3</v>
      </c>
      <c r="AA48" s="14">
        <f>ENGLISH!AA48</f>
        <v>3</v>
      </c>
      <c r="AB48" s="30">
        <f>ENGLISH!AB48</f>
        <v>2</v>
      </c>
      <c r="AC48" s="30">
        <f>ENGLISH!AD48</f>
        <v>2</v>
      </c>
      <c r="AD48" s="30">
        <f>ENGLISH!AC48</f>
        <v>2</v>
      </c>
      <c r="AE48" s="30">
        <f>ENGLISH!AE48</f>
        <v>2</v>
      </c>
      <c r="AF48" s="14">
        <v>3</v>
      </c>
      <c r="AG48" s="30">
        <f>ENGLISH!AG48</f>
        <v>2</v>
      </c>
      <c r="AH48" s="30">
        <f>ENGLISH!AH48</f>
        <v>2</v>
      </c>
      <c r="AI48" s="59">
        <v>1</v>
      </c>
      <c r="AJ48" s="15">
        <f>ENGLISH!AJ48</f>
        <v>1</v>
      </c>
      <c r="AK48" s="13">
        <f>ENGLISH!AK48</f>
        <v>3</v>
      </c>
      <c r="AL48" s="15">
        <f>ENGLISH!AL48</f>
        <v>1</v>
      </c>
      <c r="AM48" s="46">
        <f>ENGLISH!AM48</f>
        <v>1</v>
      </c>
      <c r="AN48" s="15">
        <f>ENGLISH!AN48</f>
        <v>1</v>
      </c>
      <c r="AO48" s="15">
        <f>ENGLISH!AO48</f>
        <v>1</v>
      </c>
      <c r="AP48" s="15">
        <f>ENGLISH!AP48</f>
        <v>1</v>
      </c>
      <c r="AQ48" s="14">
        <f>ENGLISH!AQ48</f>
        <v>3</v>
      </c>
      <c r="AR48" s="15">
        <f>ENGLISH!AR48</f>
        <v>1</v>
      </c>
      <c r="AS48" s="56">
        <f t="shared" si="12"/>
        <v>33.333333333333329</v>
      </c>
      <c r="AT48" s="56">
        <f t="shared" si="13"/>
        <v>42.857142857142854</v>
      </c>
      <c r="AU48" s="56">
        <f t="shared" si="14"/>
        <v>23.809523809523807</v>
      </c>
      <c r="AV48" s="56">
        <f t="shared" si="15"/>
        <v>0</v>
      </c>
      <c r="AW48" s="143"/>
      <c r="AX48" s="143"/>
      <c r="AY48" s="143"/>
      <c r="AZ48" s="143"/>
      <c r="BA48" s="148"/>
      <c r="BJ48" s="17"/>
      <c r="BK48" s="17"/>
      <c r="BL48" s="17"/>
      <c r="BM48" s="17"/>
    </row>
    <row r="49" spans="1:65" x14ac:dyDescent="0.25">
      <c r="A49" s="146"/>
      <c r="B49" s="54" t="s">
        <v>154</v>
      </c>
      <c r="C49" s="30">
        <f>ENGLISH!C49</f>
        <v>2</v>
      </c>
      <c r="D49" s="30">
        <f>ENGLISH!D49</f>
        <v>2</v>
      </c>
      <c r="E49" s="30">
        <f>ENGLISH!E49</f>
        <v>2</v>
      </c>
      <c r="F49" s="30">
        <f>ENGLISH!F49</f>
        <v>2</v>
      </c>
      <c r="G49" s="15">
        <f>ENGLISH!G49</f>
        <v>1</v>
      </c>
      <c r="H49" s="30">
        <f>ENGLISH!H49</f>
        <v>2</v>
      </c>
      <c r="I49" s="58">
        <v>3</v>
      </c>
      <c r="J49" s="15">
        <f>ENGLISH!J49</f>
        <v>1</v>
      </c>
      <c r="K49" s="14">
        <f>ENGLISH!K49</f>
        <v>3</v>
      </c>
      <c r="L49" s="30">
        <f>ENGLISH!L49</f>
        <v>2</v>
      </c>
      <c r="M49" s="15">
        <f>ENGLISH!M49</f>
        <v>1</v>
      </c>
      <c r="N49" s="30">
        <f>ENGLISH!N49</f>
        <v>2</v>
      </c>
      <c r="O49" s="58">
        <v>3</v>
      </c>
      <c r="P49" s="15">
        <f>ENGLISH!P49</f>
        <v>1</v>
      </c>
      <c r="Q49" s="30">
        <v>2</v>
      </c>
      <c r="R49" s="30">
        <f>ENGLISH!R49</f>
        <v>2</v>
      </c>
      <c r="S49" s="60">
        <v>2</v>
      </c>
      <c r="T49" s="30">
        <f>ENGLISH!T49</f>
        <v>2</v>
      </c>
      <c r="U49" s="14">
        <f>ENGLISH!U49</f>
        <v>3</v>
      </c>
      <c r="V49" s="30">
        <f>ENGLISH!V49</f>
        <v>2</v>
      </c>
      <c r="W49" s="14">
        <f>ENGLISH!W49</f>
        <v>3</v>
      </c>
      <c r="X49" s="30">
        <v>2</v>
      </c>
      <c r="Y49" s="15">
        <f>ENGLISH!Y49</f>
        <v>1</v>
      </c>
      <c r="Z49" s="14">
        <f>ENGLISH!Z49</f>
        <v>3</v>
      </c>
      <c r="AA49" s="14">
        <f>ENGLISH!AA49</f>
        <v>3</v>
      </c>
      <c r="AB49" s="30">
        <f>ENGLISH!AB49</f>
        <v>2</v>
      </c>
      <c r="AC49" s="30">
        <f>ENGLISH!AD49</f>
        <v>2</v>
      </c>
      <c r="AD49" s="30">
        <f>ENGLISH!AC49</f>
        <v>2</v>
      </c>
      <c r="AE49" s="14">
        <f>ENGLISH!AE49</f>
        <v>3</v>
      </c>
      <c r="AF49" s="14">
        <v>3</v>
      </c>
      <c r="AG49" s="14">
        <f>ENGLISH!AG49</f>
        <v>3</v>
      </c>
      <c r="AH49" s="30">
        <f>ENGLISH!AH49</f>
        <v>2</v>
      </c>
      <c r="AI49" s="30">
        <v>2</v>
      </c>
      <c r="AJ49" s="30">
        <f>ENGLISH!AJ49</f>
        <v>2</v>
      </c>
      <c r="AK49" s="13">
        <f>ENGLISH!AK49</f>
        <v>3</v>
      </c>
      <c r="AL49" s="15">
        <f>ENGLISH!AL49</f>
        <v>1</v>
      </c>
      <c r="AM49" s="51">
        <f>ENGLISH!AM49</f>
        <v>2</v>
      </c>
      <c r="AN49" s="22" t="str">
        <f>ENGLISH!AN49</f>
        <v>o</v>
      </c>
      <c r="AO49" s="30">
        <f>ENGLISH!AO49</f>
        <v>2</v>
      </c>
      <c r="AP49" s="30">
        <f>ENGLISH!AP49</f>
        <v>2</v>
      </c>
      <c r="AQ49" s="30">
        <f>ENGLISH!AQ49</f>
        <v>2</v>
      </c>
      <c r="AR49" s="30">
        <f>ENGLISH!AR49</f>
        <v>2</v>
      </c>
      <c r="AS49" s="56">
        <f t="shared" si="12"/>
        <v>14.285714285714285</v>
      </c>
      <c r="AT49" s="56">
        <f t="shared" si="13"/>
        <v>57.142857142857139</v>
      </c>
      <c r="AU49" s="56">
        <f t="shared" si="14"/>
        <v>26.190476190476193</v>
      </c>
      <c r="AV49" s="56">
        <f t="shared" si="15"/>
        <v>2.3809523809523809</v>
      </c>
      <c r="AW49" s="143"/>
      <c r="AX49" s="143"/>
      <c r="AY49" s="143"/>
      <c r="AZ49" s="143"/>
      <c r="BA49" s="148"/>
      <c r="BJ49" s="17"/>
      <c r="BK49" s="17"/>
      <c r="BL49" s="17"/>
      <c r="BM49" s="17"/>
    </row>
    <row r="50" spans="1:65" x14ac:dyDescent="0.25">
      <c r="A50" s="146"/>
      <c r="B50" s="54" t="s">
        <v>155</v>
      </c>
      <c r="C50" s="30">
        <f>ENGLISH!C50</f>
        <v>2</v>
      </c>
      <c r="D50" s="15">
        <f>ENGLISH!D50</f>
        <v>1</v>
      </c>
      <c r="E50" s="15">
        <f>ENGLISH!E50</f>
        <v>1</v>
      </c>
      <c r="F50" s="30">
        <f>ENGLISH!F50</f>
        <v>2</v>
      </c>
      <c r="G50" s="15">
        <f>ENGLISH!G50</f>
        <v>1</v>
      </c>
      <c r="H50" s="14">
        <f>ENGLISH!H50</f>
        <v>3</v>
      </c>
      <c r="I50" s="59">
        <v>1</v>
      </c>
      <c r="J50" s="15">
        <f>ENGLISH!J50</f>
        <v>1</v>
      </c>
      <c r="K50" s="14">
        <f>ENGLISH!K50</f>
        <v>3</v>
      </c>
      <c r="L50" s="59">
        <f>ENGLISH!L50</f>
        <v>1</v>
      </c>
      <c r="M50" s="15">
        <f>ENGLISH!M50</f>
        <v>1</v>
      </c>
      <c r="N50" s="15">
        <f>ENGLISH!N50</f>
        <v>1</v>
      </c>
      <c r="O50" s="58">
        <v>3</v>
      </c>
      <c r="P50" s="15">
        <f>ENGLISH!P50</f>
        <v>1</v>
      </c>
      <c r="Q50" s="14">
        <v>3</v>
      </c>
      <c r="R50" s="15">
        <f>ENGLISH!R50</f>
        <v>1</v>
      </c>
      <c r="S50" s="60">
        <v>2</v>
      </c>
      <c r="T50" s="15">
        <f>ENGLISH!T50</f>
        <v>1</v>
      </c>
      <c r="U50" s="30">
        <f>ENGLISH!U50</f>
        <v>2</v>
      </c>
      <c r="V50" s="14">
        <f>ENGLISH!V50</f>
        <v>3</v>
      </c>
      <c r="W50" s="14">
        <f>ENGLISH!W50</f>
        <v>3</v>
      </c>
      <c r="X50" s="15">
        <v>1</v>
      </c>
      <c r="Y50" s="15">
        <f>ENGLISH!Y50</f>
        <v>1</v>
      </c>
      <c r="Z50" s="30">
        <f>ENGLISH!Z50</f>
        <v>2</v>
      </c>
      <c r="AA50" s="15">
        <f>ENGLISH!AA50</f>
        <v>1</v>
      </c>
      <c r="AB50" s="30">
        <f>ENGLISH!AB50</f>
        <v>2</v>
      </c>
      <c r="AC50" s="30">
        <f>ENGLISH!AD50</f>
        <v>2</v>
      </c>
      <c r="AD50" s="15">
        <f>ENGLISH!AC50</f>
        <v>1</v>
      </c>
      <c r="AE50" s="30">
        <f>ENGLISH!AE50</f>
        <v>2</v>
      </c>
      <c r="AF50" s="14">
        <v>3</v>
      </c>
      <c r="AG50" s="30">
        <f>ENGLISH!AG50</f>
        <v>2</v>
      </c>
      <c r="AH50" s="15">
        <f>ENGLISH!AH50</f>
        <v>1</v>
      </c>
      <c r="AI50" s="30">
        <v>2</v>
      </c>
      <c r="AJ50" s="15">
        <f>ENGLISH!AJ50</f>
        <v>1</v>
      </c>
      <c r="AK50" s="13">
        <f>ENGLISH!AK50</f>
        <v>3</v>
      </c>
      <c r="AL50" s="15">
        <f>ENGLISH!AL50</f>
        <v>1</v>
      </c>
      <c r="AM50" s="46">
        <f>ENGLISH!AM50</f>
        <v>1</v>
      </c>
      <c r="AN50" s="15">
        <f>ENGLISH!AN50</f>
        <v>1</v>
      </c>
      <c r="AO50" s="15">
        <f>ENGLISH!AO50</f>
        <v>1</v>
      </c>
      <c r="AP50" s="15">
        <f>ENGLISH!AP50</f>
        <v>1</v>
      </c>
      <c r="AQ50" s="15">
        <f>ENGLISH!AQ50</f>
        <v>1</v>
      </c>
      <c r="AR50" s="15">
        <f>ENGLISH!AR50</f>
        <v>1</v>
      </c>
      <c r="AS50" s="56">
        <f t="shared" si="12"/>
        <v>57.142857142857139</v>
      </c>
      <c r="AT50" s="56">
        <f t="shared" si="13"/>
        <v>23.809523809523807</v>
      </c>
      <c r="AU50" s="56">
        <f t="shared" si="14"/>
        <v>19.047619047619047</v>
      </c>
      <c r="AV50" s="56">
        <f t="shared" si="15"/>
        <v>0</v>
      </c>
      <c r="AW50" s="143"/>
      <c r="AX50" s="143"/>
      <c r="AY50" s="143"/>
      <c r="AZ50" s="143"/>
      <c r="BA50" s="148"/>
      <c r="BJ50" s="17"/>
      <c r="BK50" s="17"/>
      <c r="BL50" s="17"/>
      <c r="BM50" s="17"/>
    </row>
    <row r="51" spans="1:65" x14ac:dyDescent="0.25">
      <c r="A51" s="146"/>
      <c r="B51" s="54" t="s">
        <v>156</v>
      </c>
      <c r="C51" s="30">
        <f>ENGLISH!C51</f>
        <v>2</v>
      </c>
      <c r="D51" s="14">
        <f>ENGLISH!D51</f>
        <v>3</v>
      </c>
      <c r="E51" s="30">
        <f>ENGLISH!E51</f>
        <v>2</v>
      </c>
      <c r="F51" s="59">
        <f>ENGLISH!F51</f>
        <v>1</v>
      </c>
      <c r="G51" s="15">
        <f>ENGLISH!G51</f>
        <v>1</v>
      </c>
      <c r="H51" s="14">
        <f>ENGLISH!H51</f>
        <v>3</v>
      </c>
      <c r="I51" s="30">
        <v>2</v>
      </c>
      <c r="J51" s="30">
        <f>ENGLISH!J51</f>
        <v>2</v>
      </c>
      <c r="K51" s="14">
        <f>ENGLISH!K51</f>
        <v>3</v>
      </c>
      <c r="L51" s="30">
        <f>ENGLISH!L51</f>
        <v>2</v>
      </c>
      <c r="M51" s="30">
        <f>ENGLISH!M51</f>
        <v>2</v>
      </c>
      <c r="N51" s="30">
        <f>ENGLISH!N51</f>
        <v>2</v>
      </c>
      <c r="O51" s="30">
        <v>2</v>
      </c>
      <c r="P51" s="15">
        <f>ENGLISH!P51</f>
        <v>1</v>
      </c>
      <c r="Q51" s="14">
        <v>3</v>
      </c>
      <c r="R51" s="30">
        <f>ENGLISH!R51</f>
        <v>2</v>
      </c>
      <c r="S51" s="60">
        <v>2</v>
      </c>
      <c r="T51" s="30">
        <f>ENGLISH!T51</f>
        <v>2</v>
      </c>
      <c r="U51" s="14">
        <f>ENGLISH!U51</f>
        <v>3</v>
      </c>
      <c r="V51" s="14">
        <f>ENGLISH!V51</f>
        <v>3</v>
      </c>
      <c r="W51" s="14">
        <f>ENGLISH!W51</f>
        <v>3</v>
      </c>
      <c r="X51" s="30">
        <v>2</v>
      </c>
      <c r="Y51" s="15">
        <f>ENGLISH!Y51</f>
        <v>1</v>
      </c>
      <c r="Z51" s="15">
        <f>ENGLISH!Z51</f>
        <v>1</v>
      </c>
      <c r="AA51" s="14">
        <f>ENGLISH!AA51</f>
        <v>3</v>
      </c>
      <c r="AB51" s="30">
        <f>ENGLISH!AB51</f>
        <v>2</v>
      </c>
      <c r="AC51" s="30">
        <f>ENGLISH!AD51</f>
        <v>2</v>
      </c>
      <c r="AD51" s="30">
        <f>ENGLISH!AC51</f>
        <v>2</v>
      </c>
      <c r="AE51" s="14">
        <f>ENGLISH!AE51</f>
        <v>3</v>
      </c>
      <c r="AF51" s="14">
        <v>3</v>
      </c>
      <c r="AG51" s="14">
        <f>ENGLISH!AG51</f>
        <v>3</v>
      </c>
      <c r="AH51" s="14">
        <f>ENGLISH!AH51</f>
        <v>3</v>
      </c>
      <c r="AI51" s="30">
        <v>2</v>
      </c>
      <c r="AJ51" s="15">
        <f>ENGLISH!AJ51</f>
        <v>1</v>
      </c>
      <c r="AK51" s="13">
        <f>ENGLISH!AK51</f>
        <v>3</v>
      </c>
      <c r="AL51" s="30">
        <f>ENGLISH!AL51</f>
        <v>2</v>
      </c>
      <c r="AM51" s="51">
        <f>ENGLISH!AM51</f>
        <v>2</v>
      </c>
      <c r="AN51" s="15">
        <f>ENGLISH!AN51</f>
        <v>1</v>
      </c>
      <c r="AO51" s="15">
        <f>ENGLISH!AO51</f>
        <v>1</v>
      </c>
      <c r="AP51" s="15">
        <f>ENGLISH!AP51</f>
        <v>1</v>
      </c>
      <c r="AQ51" s="14">
        <f>ENGLISH!AQ51</f>
        <v>3</v>
      </c>
      <c r="AR51" s="22" t="str">
        <f>ENGLISH!AR51</f>
        <v>o</v>
      </c>
      <c r="AS51" s="56">
        <f t="shared" si="12"/>
        <v>21.428571428571427</v>
      </c>
      <c r="AT51" s="56">
        <f t="shared" si="13"/>
        <v>42.857142857142854</v>
      </c>
      <c r="AU51" s="56">
        <f t="shared" si="14"/>
        <v>33.333333333333329</v>
      </c>
      <c r="AV51" s="56">
        <f t="shared" si="15"/>
        <v>2.3809523809523809</v>
      </c>
      <c r="AW51" s="143"/>
      <c r="AX51" s="143"/>
      <c r="AY51" s="143"/>
      <c r="AZ51" s="143"/>
      <c r="BA51" s="148"/>
      <c r="BJ51" s="17"/>
      <c r="BK51" s="17"/>
      <c r="BL51" s="17"/>
      <c r="BM51" s="17"/>
    </row>
    <row r="52" spans="1:65" ht="15.75" thickBot="1" x14ac:dyDescent="0.3">
      <c r="A52" s="147"/>
      <c r="B52" s="54" t="s">
        <v>157</v>
      </c>
      <c r="C52" s="114">
        <f>ENGLISH!C52</f>
        <v>1</v>
      </c>
      <c r="D52" s="52">
        <f>ENGLISH!D52</f>
        <v>2</v>
      </c>
      <c r="E52" s="14">
        <f>ENGLISH!E52</f>
        <v>3</v>
      </c>
      <c r="F52" s="58">
        <f>ENGLISH!F52</f>
        <v>3</v>
      </c>
      <c r="G52" s="114">
        <f>ENGLISH!G52</f>
        <v>1</v>
      </c>
      <c r="H52" s="14">
        <f>ENGLISH!H52</f>
        <v>3</v>
      </c>
      <c r="I52" s="52">
        <v>2</v>
      </c>
      <c r="J52" s="14">
        <f>ENGLISH!J52</f>
        <v>3</v>
      </c>
      <c r="K52" s="14">
        <f>ENGLISH!K52</f>
        <v>3</v>
      </c>
      <c r="L52" s="52">
        <f>ENGLISH!L52</f>
        <v>2</v>
      </c>
      <c r="M52" s="114">
        <f>ENGLISH!M52</f>
        <v>1</v>
      </c>
      <c r="N52" s="114">
        <f>ENGLISH!N52</f>
        <v>1</v>
      </c>
      <c r="O52" s="52">
        <v>2</v>
      </c>
      <c r="P52" s="52">
        <f>ENGLISH!P52</f>
        <v>2</v>
      </c>
      <c r="Q52" s="114">
        <v>1</v>
      </c>
      <c r="R52" s="52">
        <f>ENGLISH!R52</f>
        <v>2</v>
      </c>
      <c r="S52" s="121">
        <v>2</v>
      </c>
      <c r="T52" s="52">
        <f>ENGLISH!T52</f>
        <v>2</v>
      </c>
      <c r="U52" s="14">
        <f>ENGLISH!U52</f>
        <v>3</v>
      </c>
      <c r="V52" s="14">
        <f>ENGLISH!V52</f>
        <v>3</v>
      </c>
      <c r="W52" s="14">
        <f>ENGLISH!W52</f>
        <v>3</v>
      </c>
      <c r="X52" s="52">
        <v>2</v>
      </c>
      <c r="Y52" s="114">
        <f>ENGLISH!Y52</f>
        <v>1</v>
      </c>
      <c r="Z52" s="14">
        <f>ENGLISH!Z52</f>
        <v>3</v>
      </c>
      <c r="AA52" s="14">
        <f>ENGLISH!AA52</f>
        <v>3</v>
      </c>
      <c r="AB52" s="52">
        <f>ENGLISH!AB52</f>
        <v>2</v>
      </c>
      <c r="AC52" s="114">
        <f>ENGLISH!AD52</f>
        <v>1</v>
      </c>
      <c r="AD52" s="52">
        <f>ENGLISH!AC52</f>
        <v>2</v>
      </c>
      <c r="AE52" s="14">
        <f>ENGLISH!AE52</f>
        <v>3</v>
      </c>
      <c r="AF52" s="14">
        <v>3</v>
      </c>
      <c r="AG52" s="14">
        <f>ENGLISH!AG52</f>
        <v>3</v>
      </c>
      <c r="AH52" s="52">
        <f>ENGLISH!AH52</f>
        <v>2</v>
      </c>
      <c r="AI52" s="30">
        <v>2</v>
      </c>
      <c r="AJ52" s="52">
        <f>ENGLISH!AJ52</f>
        <v>2</v>
      </c>
      <c r="AK52" s="14">
        <f>ENGLISH!AK52</f>
        <v>3</v>
      </c>
      <c r="AL52" s="52">
        <f>ENGLISH!AL52</f>
        <v>2</v>
      </c>
      <c r="AM52" s="46">
        <f>ENGLISH!AM52</f>
        <v>1</v>
      </c>
      <c r="AN52" s="52">
        <f>ENGLISH!AN52</f>
        <v>2</v>
      </c>
      <c r="AO52" s="14">
        <f>ENGLISH!AO52</f>
        <v>3</v>
      </c>
      <c r="AP52" s="114">
        <f>ENGLISH!AP52</f>
        <v>1</v>
      </c>
      <c r="AQ52" s="14">
        <f>ENGLISH!AQ52</f>
        <v>3</v>
      </c>
      <c r="AR52" s="114">
        <f>ENGLISH!AR52</f>
        <v>1</v>
      </c>
      <c r="AS52" s="126">
        <f t="shared" si="12"/>
        <v>23.809523809523807</v>
      </c>
      <c r="AT52" s="126">
        <f t="shared" si="13"/>
        <v>38.095238095238095</v>
      </c>
      <c r="AU52" s="126">
        <f t="shared" si="14"/>
        <v>38.095238095238095</v>
      </c>
      <c r="AV52" s="126">
        <f t="shared" si="15"/>
        <v>0</v>
      </c>
      <c r="AW52" s="144"/>
      <c r="AX52" s="144"/>
      <c r="AY52" s="144"/>
      <c r="AZ52" s="144"/>
      <c r="BA52" s="148"/>
      <c r="BJ52" s="17"/>
      <c r="BK52" s="17"/>
      <c r="BL52" s="17"/>
      <c r="BM52" s="17"/>
    </row>
    <row r="53" spans="1:65" ht="8.65" customHeight="1" thickBot="1" x14ac:dyDescent="0.3">
      <c r="A53" s="33"/>
      <c r="B53" s="55"/>
      <c r="C53" s="128">
        <f>COUNTA(C44:AR52)</f>
        <v>378</v>
      </c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32"/>
      <c r="AT53" s="132"/>
      <c r="AU53" s="132"/>
      <c r="AV53" s="133"/>
    </row>
    <row r="54" spans="1:65" x14ac:dyDescent="0.25">
      <c r="A54" s="139" t="s">
        <v>111</v>
      </c>
      <c r="B54" s="54" t="s">
        <v>158</v>
      </c>
      <c r="C54" s="60">
        <f>ENGLISH!C54</f>
        <v>2</v>
      </c>
      <c r="D54" s="60">
        <f>ENGLISH!D54</f>
        <v>2</v>
      </c>
      <c r="E54" s="60">
        <f>ENGLISH!E54</f>
        <v>2</v>
      </c>
      <c r="F54" s="58">
        <f>ENGLISH!F54</f>
        <v>3</v>
      </c>
      <c r="G54" s="58">
        <f>ENGLISH!G54</f>
        <v>3</v>
      </c>
      <c r="H54" s="60">
        <f>ENGLISH!H54</f>
        <v>2</v>
      </c>
      <c r="I54" s="60">
        <v>2</v>
      </c>
      <c r="J54" s="60">
        <f>ENGLISH!J54</f>
        <v>2</v>
      </c>
      <c r="K54" s="60">
        <f>ENGLISH!K54</f>
        <v>2</v>
      </c>
      <c r="L54" s="58">
        <f>ENGLISH!L54</f>
        <v>3</v>
      </c>
      <c r="M54" s="59">
        <f>ENGLISH!M54</f>
        <v>1</v>
      </c>
      <c r="N54" s="58">
        <f>ENGLISH!N54</f>
        <v>3</v>
      </c>
      <c r="O54" s="58">
        <v>3</v>
      </c>
      <c r="P54" s="60">
        <f>ENGLISH!P54</f>
        <v>2</v>
      </c>
      <c r="Q54" s="59">
        <v>1</v>
      </c>
      <c r="R54" s="60">
        <f>ENGLISH!R54</f>
        <v>2</v>
      </c>
      <c r="S54" s="60">
        <v>2</v>
      </c>
      <c r="T54" s="59">
        <f>ENGLISH!T54</f>
        <v>1</v>
      </c>
      <c r="U54" s="58">
        <f>ENGLISH!U54</f>
        <v>3</v>
      </c>
      <c r="V54" s="60">
        <f>ENGLISH!V54</f>
        <v>2</v>
      </c>
      <c r="W54" s="58">
        <f>ENGLISH!W54</f>
        <v>3</v>
      </c>
      <c r="X54" s="60">
        <v>2</v>
      </c>
      <c r="Y54" s="58">
        <f>ENGLISH!Y54</f>
        <v>3</v>
      </c>
      <c r="Z54" s="58">
        <f>ENGLISH!Z54</f>
        <v>3</v>
      </c>
      <c r="AA54" s="58">
        <f>ENGLISH!AA54</f>
        <v>3</v>
      </c>
      <c r="AB54" s="60">
        <f>ENGLISH!AB54</f>
        <v>2</v>
      </c>
      <c r="AC54" s="60">
        <f>ENGLISH!AD54</f>
        <v>2</v>
      </c>
      <c r="AD54" s="58">
        <f>ENGLISH!AC54</f>
        <v>3</v>
      </c>
      <c r="AE54" s="60">
        <f>ENGLISH!AE54</f>
        <v>2</v>
      </c>
      <c r="AF54" s="58">
        <v>3</v>
      </c>
      <c r="AG54" s="58">
        <f>ENGLISH!AG54</f>
        <v>3</v>
      </c>
      <c r="AH54" s="60">
        <f>ENGLISH!AH54</f>
        <v>2</v>
      </c>
      <c r="AI54" s="121">
        <v>2</v>
      </c>
      <c r="AJ54" s="58">
        <f>ENGLISH!AJ54</f>
        <v>3</v>
      </c>
      <c r="AK54" s="122">
        <f>ENGLISH!AK54</f>
        <v>3</v>
      </c>
      <c r="AL54" s="60">
        <f>ENGLISH!AL54</f>
        <v>2</v>
      </c>
      <c r="AM54" s="134">
        <f>ENGLISH!AM54</f>
        <v>2</v>
      </c>
      <c r="AN54" s="59">
        <f>ENGLISH!AN54</f>
        <v>1</v>
      </c>
      <c r="AO54" s="59">
        <f>ENGLISH!AO54</f>
        <v>1</v>
      </c>
      <c r="AP54" s="59">
        <f>ENGLISH!AP54</f>
        <v>1</v>
      </c>
      <c r="AQ54" s="58">
        <f>ENGLISH!AQ54</f>
        <v>3</v>
      </c>
      <c r="AR54" s="58">
        <f>ENGLISH!AR54</f>
        <v>3</v>
      </c>
      <c r="AS54" s="127">
        <f t="shared" ref="AS54:AS62" si="16">COUNTIF(C54:AR54,1)/(COUNTA($C$4:$AR$4))*100</f>
        <v>14.285714285714285</v>
      </c>
      <c r="AT54" s="127">
        <f t="shared" ref="AT54:AT62" si="17">COUNTIF(C54:AR54,2)/(COUNTA($C$4:$AR$4))*100</f>
        <v>45.238095238095241</v>
      </c>
      <c r="AU54" s="127">
        <f t="shared" ref="AU54:AU62" si="18">COUNTIF(C54:AR54,3)/(COUNTA($C$4:$AR$4))*100</f>
        <v>40.476190476190474</v>
      </c>
      <c r="AV54" s="127">
        <f t="shared" ref="AV54:AV62" si="19">COUNTIF(C54:AR54,"o")/(COUNTA($C$4:$AR$4))*100</f>
        <v>0</v>
      </c>
      <c r="AW54" s="142">
        <f>SUM(AS54:AS62)*COUNTA(C4:AR4)/COUNTA(C54:AR62)</f>
        <v>20.899470899470899</v>
      </c>
      <c r="AX54" s="142">
        <f>SUM(AT54:AT62)*COUNTA(C4:AR4)/COUNTA(C54:AR62)</f>
        <v>34.391534391534393</v>
      </c>
      <c r="AY54" s="142">
        <f>SUM(AU54:AU62)*COUNTA(C4:AR4)/COUNTA(C54:AR62)</f>
        <v>44.444444444444443</v>
      </c>
      <c r="AZ54" s="153">
        <f>SUM(AV54:AV62)*COUNTA(C4:AR4)/COUNTA(C54:AR62)</f>
        <v>0.26455026455026454</v>
      </c>
      <c r="BA54" s="156" t="s">
        <v>170</v>
      </c>
    </row>
    <row r="55" spans="1:65" x14ac:dyDescent="0.25">
      <c r="A55" s="140"/>
      <c r="B55" s="54" t="s">
        <v>159</v>
      </c>
      <c r="C55" s="30">
        <f>ENGLISH!C55</f>
        <v>2</v>
      </c>
      <c r="D55" s="14">
        <f>ENGLISH!D55</f>
        <v>3</v>
      </c>
      <c r="E55" s="14">
        <f>ENGLISH!E55</f>
        <v>3</v>
      </c>
      <c r="F55" s="58">
        <f>ENGLISH!F55</f>
        <v>3</v>
      </c>
      <c r="G55" s="15">
        <f>ENGLISH!G55</f>
        <v>1</v>
      </c>
      <c r="H55" s="14">
        <f>ENGLISH!H55</f>
        <v>3</v>
      </c>
      <c r="I55" s="30">
        <v>2</v>
      </c>
      <c r="J55" s="15">
        <f>ENGLISH!J55</f>
        <v>1</v>
      </c>
      <c r="K55" s="14">
        <f>ENGLISH!K55</f>
        <v>3</v>
      </c>
      <c r="L55" s="59">
        <f>ENGLISH!L55</f>
        <v>1</v>
      </c>
      <c r="M55" s="14">
        <f>ENGLISH!M55</f>
        <v>3</v>
      </c>
      <c r="N55" s="14">
        <f>ENGLISH!N55</f>
        <v>3</v>
      </c>
      <c r="O55" s="14">
        <v>3</v>
      </c>
      <c r="P55" s="30">
        <f>ENGLISH!P55</f>
        <v>2</v>
      </c>
      <c r="Q55" s="14">
        <v>3</v>
      </c>
      <c r="R55" s="14">
        <f>ENGLISH!R55</f>
        <v>3</v>
      </c>
      <c r="S55" s="30">
        <v>2</v>
      </c>
      <c r="T55" s="15">
        <f>ENGLISH!T55</f>
        <v>1</v>
      </c>
      <c r="U55" s="14">
        <f>ENGLISH!U55</f>
        <v>3</v>
      </c>
      <c r="V55" s="14">
        <f>ENGLISH!V55</f>
        <v>3</v>
      </c>
      <c r="W55" s="14">
        <f>ENGLISH!W55</f>
        <v>3</v>
      </c>
      <c r="X55" s="30">
        <v>2</v>
      </c>
      <c r="Y55" s="14">
        <f>ENGLISH!Y55</f>
        <v>3</v>
      </c>
      <c r="Z55" s="14">
        <f>ENGLISH!Z55</f>
        <v>3</v>
      </c>
      <c r="AA55" s="14">
        <f>ENGLISH!AA55</f>
        <v>3</v>
      </c>
      <c r="AB55" s="14">
        <f>ENGLISH!AB55</f>
        <v>3</v>
      </c>
      <c r="AC55" s="30">
        <f>ENGLISH!AD55</f>
        <v>2</v>
      </c>
      <c r="AD55" s="14">
        <f>ENGLISH!AC55</f>
        <v>3</v>
      </c>
      <c r="AE55" s="30">
        <f>ENGLISH!AE55</f>
        <v>2</v>
      </c>
      <c r="AF55" s="14">
        <v>3</v>
      </c>
      <c r="AG55" s="14">
        <f>ENGLISH!AG55</f>
        <v>3</v>
      </c>
      <c r="AH55" s="14">
        <f>ENGLISH!AH55</f>
        <v>3</v>
      </c>
      <c r="AI55" s="14">
        <v>3</v>
      </c>
      <c r="AJ55" s="14">
        <f>ENGLISH!AJ55</f>
        <v>3</v>
      </c>
      <c r="AK55" s="13">
        <f>ENGLISH!AK55</f>
        <v>3</v>
      </c>
      <c r="AL55" s="22" t="str">
        <f>ENGLISH!AL55</f>
        <v>o</v>
      </c>
      <c r="AM55" s="46">
        <f>ENGLISH!AM55</f>
        <v>1</v>
      </c>
      <c r="AN55" s="15">
        <f>ENGLISH!AN55</f>
        <v>1</v>
      </c>
      <c r="AO55" s="14">
        <f>ENGLISH!AO55</f>
        <v>3</v>
      </c>
      <c r="AP55" s="14">
        <f>ENGLISH!AP55</f>
        <v>3</v>
      </c>
      <c r="AQ55" s="14">
        <f>ENGLISH!AQ55</f>
        <v>3</v>
      </c>
      <c r="AR55" s="14">
        <f>ENGLISH!AR55</f>
        <v>3</v>
      </c>
      <c r="AS55" s="56">
        <f t="shared" si="16"/>
        <v>14.285714285714285</v>
      </c>
      <c r="AT55" s="56">
        <f t="shared" si="17"/>
        <v>16.666666666666664</v>
      </c>
      <c r="AU55" s="56">
        <f t="shared" si="18"/>
        <v>66.666666666666657</v>
      </c>
      <c r="AV55" s="56">
        <f t="shared" si="19"/>
        <v>2.3809523809523809</v>
      </c>
      <c r="AW55" s="143"/>
      <c r="AX55" s="143"/>
      <c r="AY55" s="143"/>
      <c r="AZ55" s="154"/>
      <c r="BA55" s="156"/>
      <c r="BJ55" s="17"/>
      <c r="BK55" s="17"/>
      <c r="BL55" s="17"/>
      <c r="BM55" s="113"/>
    </row>
    <row r="56" spans="1:65" x14ac:dyDescent="0.25">
      <c r="A56" s="140"/>
      <c r="B56" s="54" t="s">
        <v>186</v>
      </c>
      <c r="C56" s="30">
        <f>ENGLISH!C56</f>
        <v>2</v>
      </c>
      <c r="D56" s="14">
        <f>ENGLISH!D56</f>
        <v>3</v>
      </c>
      <c r="E56" s="14">
        <f>ENGLISH!E56</f>
        <v>3</v>
      </c>
      <c r="F56" s="30">
        <f>ENGLISH!F56</f>
        <v>2</v>
      </c>
      <c r="G56" s="14">
        <f>ENGLISH!G56</f>
        <v>3</v>
      </c>
      <c r="H56" s="14">
        <f>ENGLISH!H56</f>
        <v>3</v>
      </c>
      <c r="I56" s="30">
        <v>2</v>
      </c>
      <c r="J56" s="30">
        <f>ENGLISH!J56</f>
        <v>2</v>
      </c>
      <c r="K56" s="14">
        <f>ENGLISH!K56</f>
        <v>3</v>
      </c>
      <c r="L56" s="59">
        <f>ENGLISH!L56</f>
        <v>1</v>
      </c>
      <c r="M56" s="14">
        <f>ENGLISH!M56</f>
        <v>3</v>
      </c>
      <c r="N56" s="14">
        <f>ENGLISH!N56</f>
        <v>3</v>
      </c>
      <c r="O56" s="14">
        <v>3</v>
      </c>
      <c r="P56" s="14">
        <f>ENGLISH!P56</f>
        <v>3</v>
      </c>
      <c r="Q56" s="14">
        <v>3</v>
      </c>
      <c r="R56" s="14">
        <f>ENGLISH!R56</f>
        <v>3</v>
      </c>
      <c r="S56" s="30">
        <v>2</v>
      </c>
      <c r="T56" s="30">
        <f>ENGLISH!T56</f>
        <v>2</v>
      </c>
      <c r="U56" s="14">
        <f>ENGLISH!U56</f>
        <v>3</v>
      </c>
      <c r="V56" s="14">
        <f>ENGLISH!V56</f>
        <v>3</v>
      </c>
      <c r="W56" s="14">
        <f>ENGLISH!W56</f>
        <v>3</v>
      </c>
      <c r="X56" s="30">
        <v>2</v>
      </c>
      <c r="Y56" s="15">
        <f>ENGLISH!Y56</f>
        <v>1</v>
      </c>
      <c r="Z56" s="30">
        <f>ENGLISH!Z56</f>
        <v>2</v>
      </c>
      <c r="AA56" s="14">
        <f>ENGLISH!AA56</f>
        <v>3</v>
      </c>
      <c r="AB56" s="14">
        <f>ENGLISH!AB56</f>
        <v>3</v>
      </c>
      <c r="AC56" s="30">
        <f>ENGLISH!AD56</f>
        <v>2</v>
      </c>
      <c r="AD56" s="14">
        <f>ENGLISH!AC56</f>
        <v>3</v>
      </c>
      <c r="AE56" s="14">
        <f>ENGLISH!AE56</f>
        <v>3</v>
      </c>
      <c r="AF56" s="14">
        <v>3</v>
      </c>
      <c r="AG56" s="14">
        <f>ENGLISH!AG56</f>
        <v>3</v>
      </c>
      <c r="AH56" s="14">
        <f>ENGLISH!AH56</f>
        <v>3</v>
      </c>
      <c r="AI56" s="14">
        <v>3</v>
      </c>
      <c r="AJ56" s="15">
        <f>ENGLISH!AJ56</f>
        <v>1</v>
      </c>
      <c r="AK56" s="13">
        <f>ENGLISH!AK56</f>
        <v>3</v>
      </c>
      <c r="AL56" s="14">
        <f>ENGLISH!AL56</f>
        <v>3</v>
      </c>
      <c r="AM56" s="46">
        <f>ENGLISH!AM56</f>
        <v>1</v>
      </c>
      <c r="AN56" s="30">
        <f>ENGLISH!AN56</f>
        <v>2</v>
      </c>
      <c r="AO56" s="14">
        <f>ENGLISH!AO56</f>
        <v>3</v>
      </c>
      <c r="AP56" s="14">
        <f>ENGLISH!AP56</f>
        <v>3</v>
      </c>
      <c r="AQ56" s="14">
        <f>ENGLISH!AQ56</f>
        <v>3</v>
      </c>
      <c r="AR56" s="15">
        <f>ENGLISH!AR56</f>
        <v>1</v>
      </c>
      <c r="AS56" s="56">
        <f t="shared" si="16"/>
        <v>11.904761904761903</v>
      </c>
      <c r="AT56" s="56">
        <f t="shared" si="17"/>
        <v>23.809523809523807</v>
      </c>
      <c r="AU56" s="56">
        <f t="shared" si="18"/>
        <v>64.285714285714292</v>
      </c>
      <c r="AV56" s="56">
        <f t="shared" si="19"/>
        <v>0</v>
      </c>
      <c r="AW56" s="143"/>
      <c r="AX56" s="143"/>
      <c r="AY56" s="143"/>
      <c r="AZ56" s="154"/>
      <c r="BA56" s="156"/>
      <c r="BJ56" s="17"/>
      <c r="BK56" s="17"/>
      <c r="BL56" s="17"/>
      <c r="BM56" s="113"/>
    </row>
    <row r="57" spans="1:65" x14ac:dyDescent="0.25">
      <c r="A57" s="140"/>
      <c r="B57" s="54" t="s">
        <v>160</v>
      </c>
      <c r="C57" s="30">
        <f>ENGLISH!C57</f>
        <v>2</v>
      </c>
      <c r="D57" s="15">
        <f>ENGLISH!D57</f>
        <v>1</v>
      </c>
      <c r="E57" s="30">
        <f>ENGLISH!E57</f>
        <v>2</v>
      </c>
      <c r="F57" s="30">
        <f>ENGLISH!F57</f>
        <v>2</v>
      </c>
      <c r="G57" s="14">
        <f>ENGLISH!G57</f>
        <v>3</v>
      </c>
      <c r="H57" s="14">
        <f>ENGLISH!H57</f>
        <v>3</v>
      </c>
      <c r="I57" s="30">
        <v>2</v>
      </c>
      <c r="J57" s="30">
        <f>ENGLISH!J57</f>
        <v>2</v>
      </c>
      <c r="K57" s="14">
        <f>ENGLISH!K57</f>
        <v>3</v>
      </c>
      <c r="L57" s="59">
        <f>ENGLISH!L57</f>
        <v>1</v>
      </c>
      <c r="M57" s="15">
        <f>ENGLISH!M57</f>
        <v>1</v>
      </c>
      <c r="N57" s="30">
        <f>ENGLISH!N57</f>
        <v>2</v>
      </c>
      <c r="O57" s="30">
        <v>2</v>
      </c>
      <c r="P57" s="30">
        <f>ENGLISH!P57</f>
        <v>2</v>
      </c>
      <c r="Q57" s="14">
        <v>3</v>
      </c>
      <c r="R57" s="15">
        <f>ENGLISH!R57</f>
        <v>1</v>
      </c>
      <c r="S57" s="30">
        <v>2</v>
      </c>
      <c r="T57" s="15">
        <f>ENGLISH!T57</f>
        <v>1</v>
      </c>
      <c r="U57" s="14">
        <f>ENGLISH!U57</f>
        <v>3</v>
      </c>
      <c r="V57" s="30">
        <f>ENGLISH!V57</f>
        <v>2</v>
      </c>
      <c r="W57" s="14">
        <f>ENGLISH!W57</f>
        <v>3</v>
      </c>
      <c r="X57" s="30">
        <v>2</v>
      </c>
      <c r="Y57" s="15">
        <f>ENGLISH!Y57</f>
        <v>1</v>
      </c>
      <c r="Z57" s="30">
        <f>ENGLISH!Z57</f>
        <v>2</v>
      </c>
      <c r="AA57" s="14">
        <f>ENGLISH!AA57</f>
        <v>3</v>
      </c>
      <c r="AB57" s="30">
        <f>ENGLISH!AB57</f>
        <v>2</v>
      </c>
      <c r="AC57" s="15">
        <f>ENGLISH!AD57</f>
        <v>1</v>
      </c>
      <c r="AD57" s="30">
        <f>ENGLISH!AC57</f>
        <v>2</v>
      </c>
      <c r="AE57" s="30">
        <f>ENGLISH!AE57</f>
        <v>2</v>
      </c>
      <c r="AF57" s="14">
        <v>3</v>
      </c>
      <c r="AG57" s="14">
        <f>ENGLISH!AG57</f>
        <v>3</v>
      </c>
      <c r="AH57" s="30">
        <f>ENGLISH!AH57</f>
        <v>2</v>
      </c>
      <c r="AI57" s="59">
        <v>1</v>
      </c>
      <c r="AJ57" s="30">
        <f>ENGLISH!AJ57</f>
        <v>2</v>
      </c>
      <c r="AK57" s="13">
        <f>ENGLISH!AK57</f>
        <v>3</v>
      </c>
      <c r="AL57" s="15">
        <f>ENGLISH!AL57</f>
        <v>1</v>
      </c>
      <c r="AM57" s="15">
        <f>ENGLISH!AM57</f>
        <v>1</v>
      </c>
      <c r="AN57" s="15">
        <f>ENGLISH!AN57</f>
        <v>1</v>
      </c>
      <c r="AO57" s="15">
        <f>ENGLISH!AO57</f>
        <v>1</v>
      </c>
      <c r="AP57" s="15">
        <f>ENGLISH!AP57</f>
        <v>1</v>
      </c>
      <c r="AQ57" s="14">
        <f>ENGLISH!AQ57</f>
        <v>3</v>
      </c>
      <c r="AR57" s="15">
        <f>ENGLISH!AR57</f>
        <v>1</v>
      </c>
      <c r="AS57" s="56">
        <f t="shared" si="16"/>
        <v>33.333333333333329</v>
      </c>
      <c r="AT57" s="56">
        <f t="shared" si="17"/>
        <v>40.476190476190474</v>
      </c>
      <c r="AU57" s="56">
        <f t="shared" si="18"/>
        <v>26.190476190476193</v>
      </c>
      <c r="AV57" s="56">
        <f t="shared" si="19"/>
        <v>0</v>
      </c>
      <c r="AW57" s="143"/>
      <c r="AX57" s="143"/>
      <c r="AY57" s="143"/>
      <c r="AZ57" s="154"/>
      <c r="BA57" s="156"/>
      <c r="BJ57" s="17"/>
      <c r="BK57" s="17"/>
      <c r="BL57" s="17"/>
      <c r="BM57" s="113"/>
    </row>
    <row r="58" spans="1:65" x14ac:dyDescent="0.25">
      <c r="A58" s="140"/>
      <c r="B58" s="54" t="s">
        <v>161</v>
      </c>
      <c r="C58" s="30">
        <f>ENGLISH!C58</f>
        <v>2</v>
      </c>
      <c r="D58" s="30">
        <f>ENGLISH!D58</f>
        <v>2</v>
      </c>
      <c r="E58" s="14">
        <f>ENGLISH!E58</f>
        <v>3</v>
      </c>
      <c r="F58" s="30">
        <f>ENGLISH!F58</f>
        <v>2</v>
      </c>
      <c r="G58" s="14">
        <f>ENGLISH!G58</f>
        <v>3</v>
      </c>
      <c r="H58" s="14">
        <f>ENGLISH!H58</f>
        <v>3</v>
      </c>
      <c r="I58" s="30">
        <v>2</v>
      </c>
      <c r="J58" s="15">
        <f>ENGLISH!J58</f>
        <v>1</v>
      </c>
      <c r="K58" s="14">
        <f>ENGLISH!K58</f>
        <v>3</v>
      </c>
      <c r="L58" s="59">
        <f>ENGLISH!L58</f>
        <v>1</v>
      </c>
      <c r="M58" s="15">
        <f>ENGLISH!M58</f>
        <v>1</v>
      </c>
      <c r="N58" s="30">
        <f>ENGLISH!N58</f>
        <v>2</v>
      </c>
      <c r="O58" s="14">
        <v>3</v>
      </c>
      <c r="P58" s="30">
        <f>ENGLISH!P58</f>
        <v>2</v>
      </c>
      <c r="Q58" s="14">
        <v>3</v>
      </c>
      <c r="R58" s="15">
        <f>ENGLISH!R58</f>
        <v>1</v>
      </c>
      <c r="S58" s="30">
        <v>2</v>
      </c>
      <c r="T58" s="15">
        <f>ENGLISH!T58</f>
        <v>1</v>
      </c>
      <c r="U58" s="14">
        <f>ENGLISH!U58</f>
        <v>3</v>
      </c>
      <c r="V58" s="14">
        <f>ENGLISH!V58</f>
        <v>3</v>
      </c>
      <c r="W58" s="14">
        <f>ENGLISH!W58</f>
        <v>3</v>
      </c>
      <c r="X58" s="30">
        <v>2</v>
      </c>
      <c r="Y58" s="15">
        <f>ENGLISH!Y58</f>
        <v>1</v>
      </c>
      <c r="Z58" s="14">
        <f>ENGLISH!Z58</f>
        <v>3</v>
      </c>
      <c r="AA58" s="14">
        <f>ENGLISH!AA58</f>
        <v>3</v>
      </c>
      <c r="AB58" s="14">
        <f>ENGLISH!AB58</f>
        <v>3</v>
      </c>
      <c r="AC58" s="15">
        <f>ENGLISH!AD58</f>
        <v>1</v>
      </c>
      <c r="AD58" s="30">
        <f>ENGLISH!AC58</f>
        <v>2</v>
      </c>
      <c r="AE58" s="30">
        <f>ENGLISH!AE58</f>
        <v>2</v>
      </c>
      <c r="AF58" s="14">
        <v>3</v>
      </c>
      <c r="AG58" s="14">
        <f>ENGLISH!AG58</f>
        <v>3</v>
      </c>
      <c r="AH58" s="30">
        <f>ENGLISH!AH58</f>
        <v>2</v>
      </c>
      <c r="AI58" s="30">
        <v>2</v>
      </c>
      <c r="AJ58" s="30">
        <f>ENGLISH!AJ58</f>
        <v>2</v>
      </c>
      <c r="AK58" s="13">
        <f>ENGLISH!AK58</f>
        <v>3</v>
      </c>
      <c r="AL58" s="15">
        <f>ENGLISH!AL58</f>
        <v>1</v>
      </c>
      <c r="AM58" s="46">
        <f>ENGLISH!AM58</f>
        <v>1</v>
      </c>
      <c r="AN58" s="15">
        <f>ENGLISH!AN58</f>
        <v>1</v>
      </c>
      <c r="AO58" s="30">
        <f>ENGLISH!AO58</f>
        <v>2</v>
      </c>
      <c r="AP58" s="14">
        <f>ENGLISH!AP58</f>
        <v>3</v>
      </c>
      <c r="AQ58" s="30">
        <f>ENGLISH!AQ58</f>
        <v>2</v>
      </c>
      <c r="AR58" s="15">
        <f>ENGLISH!AR58</f>
        <v>1</v>
      </c>
      <c r="AS58" s="56">
        <f t="shared" si="16"/>
        <v>26.190476190476193</v>
      </c>
      <c r="AT58" s="56">
        <f t="shared" si="17"/>
        <v>35.714285714285715</v>
      </c>
      <c r="AU58" s="56">
        <f t="shared" si="18"/>
        <v>38.095238095238095</v>
      </c>
      <c r="AV58" s="56">
        <f t="shared" si="19"/>
        <v>0</v>
      </c>
      <c r="AW58" s="143"/>
      <c r="AX58" s="143"/>
      <c r="AY58" s="143"/>
      <c r="AZ58" s="154"/>
      <c r="BA58" s="156"/>
      <c r="BJ58" s="17"/>
      <c r="BK58" s="17"/>
      <c r="BL58" s="17"/>
      <c r="BM58" s="113"/>
    </row>
    <row r="59" spans="1:65" ht="23.25" x14ac:dyDescent="0.25">
      <c r="A59" s="140"/>
      <c r="B59" s="72" t="s">
        <v>162</v>
      </c>
      <c r="C59" s="15">
        <f>ENGLISH!C59</f>
        <v>1</v>
      </c>
      <c r="D59" s="15">
        <f>ENGLISH!D59</f>
        <v>1</v>
      </c>
      <c r="E59" s="14">
        <f>ENGLISH!E59</f>
        <v>3</v>
      </c>
      <c r="F59" s="59">
        <f>ENGLISH!F59</f>
        <v>1</v>
      </c>
      <c r="G59" s="14">
        <f>ENGLISH!G59</f>
        <v>3</v>
      </c>
      <c r="H59" s="30">
        <f>ENGLISH!H59</f>
        <v>2</v>
      </c>
      <c r="I59" s="30">
        <v>2</v>
      </c>
      <c r="J59" s="15">
        <f>ENGLISH!J59</f>
        <v>1</v>
      </c>
      <c r="K59" s="14">
        <f>ENGLISH!K59</f>
        <v>3</v>
      </c>
      <c r="L59" s="58">
        <f>ENGLISH!L59</f>
        <v>3</v>
      </c>
      <c r="M59" s="15">
        <f>ENGLISH!M59</f>
        <v>1</v>
      </c>
      <c r="N59" s="30">
        <f>ENGLISH!N59</f>
        <v>2</v>
      </c>
      <c r="O59" s="14">
        <v>3</v>
      </c>
      <c r="P59" s="30">
        <f>ENGLISH!P59</f>
        <v>2</v>
      </c>
      <c r="Q59" s="14">
        <v>3</v>
      </c>
      <c r="R59" s="15">
        <f>ENGLISH!R59</f>
        <v>1</v>
      </c>
      <c r="S59" s="30">
        <v>2</v>
      </c>
      <c r="T59" s="15">
        <f>ENGLISH!T59</f>
        <v>1</v>
      </c>
      <c r="U59" s="14">
        <f>ENGLISH!U59</f>
        <v>3</v>
      </c>
      <c r="V59" s="14">
        <f>ENGLISH!V59</f>
        <v>3</v>
      </c>
      <c r="W59" s="14">
        <f>ENGLISH!W59</f>
        <v>3</v>
      </c>
      <c r="X59" s="30">
        <v>2</v>
      </c>
      <c r="Y59" s="15">
        <f>ENGLISH!Y59</f>
        <v>1</v>
      </c>
      <c r="Z59" s="30">
        <f>ENGLISH!Z59</f>
        <v>2</v>
      </c>
      <c r="AA59" s="14">
        <f>ENGLISH!AA59</f>
        <v>3</v>
      </c>
      <c r="AB59" s="14">
        <f>ENGLISH!AB59</f>
        <v>3</v>
      </c>
      <c r="AC59" s="15">
        <f>ENGLISH!AD59</f>
        <v>1</v>
      </c>
      <c r="AD59" s="30">
        <f>ENGLISH!AC59</f>
        <v>2</v>
      </c>
      <c r="AE59" s="30">
        <f>ENGLISH!AE59</f>
        <v>2</v>
      </c>
      <c r="AF59" s="14">
        <v>3</v>
      </c>
      <c r="AG59" s="14">
        <f>ENGLISH!AG59</f>
        <v>3</v>
      </c>
      <c r="AH59" s="15">
        <f>ENGLISH!AH59</f>
        <v>1</v>
      </c>
      <c r="AI59" s="30">
        <v>2</v>
      </c>
      <c r="AJ59" s="14">
        <f>ENGLISH!AJ59</f>
        <v>3</v>
      </c>
      <c r="AK59" s="13">
        <f>ENGLISH!AK59</f>
        <v>3</v>
      </c>
      <c r="AL59" s="15">
        <f>ENGLISH!AL59</f>
        <v>1</v>
      </c>
      <c r="AM59" s="51">
        <f>ENGLISH!AM59</f>
        <v>2</v>
      </c>
      <c r="AN59" s="30">
        <f>ENGLISH!AN59</f>
        <v>2</v>
      </c>
      <c r="AO59" s="30">
        <f>ENGLISH!AO59</f>
        <v>2</v>
      </c>
      <c r="AP59" s="15">
        <f>ENGLISH!AP59</f>
        <v>1</v>
      </c>
      <c r="AQ59" s="30">
        <f>ENGLISH!AQ59</f>
        <v>2</v>
      </c>
      <c r="AR59" s="15">
        <f>ENGLISH!AR59</f>
        <v>1</v>
      </c>
      <c r="AS59" s="56">
        <f t="shared" si="16"/>
        <v>30.952380952380953</v>
      </c>
      <c r="AT59" s="56">
        <f t="shared" si="17"/>
        <v>33.333333333333329</v>
      </c>
      <c r="AU59" s="56">
        <f t="shared" si="18"/>
        <v>35.714285714285715</v>
      </c>
      <c r="AV59" s="56">
        <f t="shared" si="19"/>
        <v>0</v>
      </c>
      <c r="AW59" s="143"/>
      <c r="AX59" s="143"/>
      <c r="AY59" s="143"/>
      <c r="AZ59" s="154"/>
      <c r="BA59" s="156"/>
      <c r="BJ59" s="17"/>
      <c r="BK59" s="17"/>
      <c r="BL59" s="17"/>
      <c r="BM59" s="113"/>
    </row>
    <row r="60" spans="1:65" x14ac:dyDescent="0.25">
      <c r="A60" s="140"/>
      <c r="B60" s="54" t="s">
        <v>163</v>
      </c>
      <c r="C60" s="30">
        <f>ENGLISH!C60</f>
        <v>2</v>
      </c>
      <c r="D60" s="15">
        <f>ENGLISH!D60</f>
        <v>1</v>
      </c>
      <c r="E60" s="14">
        <f>ENGLISH!E60</f>
        <v>3</v>
      </c>
      <c r="F60" s="58">
        <f>ENGLISH!F60</f>
        <v>3</v>
      </c>
      <c r="G60" s="14">
        <f>ENGLISH!G60</f>
        <v>3</v>
      </c>
      <c r="H60" s="14">
        <f>ENGLISH!H60</f>
        <v>3</v>
      </c>
      <c r="I60" s="30">
        <v>2</v>
      </c>
      <c r="J60" s="14">
        <f>ENGLISH!J60</f>
        <v>3</v>
      </c>
      <c r="K60" s="14">
        <f>ENGLISH!K60</f>
        <v>3</v>
      </c>
      <c r="L60" s="30">
        <f>ENGLISH!L60</f>
        <v>2</v>
      </c>
      <c r="M60" s="14">
        <f>ENGLISH!M60</f>
        <v>3</v>
      </c>
      <c r="N60" s="14">
        <f>ENGLISH!N60</f>
        <v>3</v>
      </c>
      <c r="O60" s="14">
        <v>3</v>
      </c>
      <c r="P60" s="14">
        <f>ENGLISH!P60</f>
        <v>3</v>
      </c>
      <c r="Q60" s="14">
        <v>3</v>
      </c>
      <c r="R60" s="30">
        <f>ENGLISH!R60</f>
        <v>2</v>
      </c>
      <c r="S60" s="30">
        <v>2</v>
      </c>
      <c r="T60" s="30">
        <f>ENGLISH!T60</f>
        <v>2</v>
      </c>
      <c r="U60" s="14">
        <f>ENGLISH!U60</f>
        <v>3</v>
      </c>
      <c r="V60" s="14">
        <f>ENGLISH!V60</f>
        <v>3</v>
      </c>
      <c r="W60" s="14">
        <f>ENGLISH!W60</f>
        <v>3</v>
      </c>
      <c r="X60" s="30">
        <v>2</v>
      </c>
      <c r="Y60" s="14">
        <f>ENGLISH!Y60</f>
        <v>3</v>
      </c>
      <c r="Z60" s="14">
        <f>ENGLISH!Z60</f>
        <v>3</v>
      </c>
      <c r="AA60" s="14">
        <f>ENGLISH!AA60</f>
        <v>3</v>
      </c>
      <c r="AB60" s="14">
        <f>ENGLISH!AB60</f>
        <v>3</v>
      </c>
      <c r="AC60" s="30">
        <f>ENGLISH!AD60</f>
        <v>2</v>
      </c>
      <c r="AD60" s="14">
        <f>ENGLISH!AC60</f>
        <v>3</v>
      </c>
      <c r="AE60" s="14">
        <f>ENGLISH!AE60</f>
        <v>3</v>
      </c>
      <c r="AF60" s="14">
        <v>3</v>
      </c>
      <c r="AG60" s="14">
        <f>ENGLISH!AG60</f>
        <v>3</v>
      </c>
      <c r="AH60" s="14">
        <f>ENGLISH!AH60</f>
        <v>3</v>
      </c>
      <c r="AI60" s="14">
        <v>3</v>
      </c>
      <c r="AJ60" s="14">
        <f>ENGLISH!AJ60</f>
        <v>3</v>
      </c>
      <c r="AK60" s="13">
        <f>ENGLISH!AK60</f>
        <v>3</v>
      </c>
      <c r="AL60" s="30">
        <f>ENGLISH!AL60</f>
        <v>2</v>
      </c>
      <c r="AM60" s="14">
        <f>ENGLISH!AM60</f>
        <v>3</v>
      </c>
      <c r="AN60" s="15">
        <f>ENGLISH!AN60</f>
        <v>1</v>
      </c>
      <c r="AO60" s="14">
        <f>ENGLISH!AO60</f>
        <v>3</v>
      </c>
      <c r="AP60" s="14">
        <f>ENGLISH!AP60</f>
        <v>3</v>
      </c>
      <c r="AQ60" s="14">
        <f>ENGLISH!AQ60</f>
        <v>3</v>
      </c>
      <c r="AR60" s="30">
        <f>ENGLISH!AR60</f>
        <v>2</v>
      </c>
      <c r="AS60" s="56">
        <f t="shared" si="16"/>
        <v>4.7619047619047619</v>
      </c>
      <c r="AT60" s="56">
        <f t="shared" si="17"/>
        <v>23.809523809523807</v>
      </c>
      <c r="AU60" s="56">
        <f t="shared" si="18"/>
        <v>71.428571428571431</v>
      </c>
      <c r="AV60" s="56">
        <f t="shared" si="19"/>
        <v>0</v>
      </c>
      <c r="AW60" s="143"/>
      <c r="AX60" s="143"/>
      <c r="AY60" s="143"/>
      <c r="AZ60" s="154"/>
      <c r="BA60" s="156"/>
      <c r="BJ60" s="17"/>
      <c r="BK60" s="17"/>
      <c r="BL60" s="17"/>
      <c r="BM60" s="113"/>
    </row>
    <row r="61" spans="1:65" x14ac:dyDescent="0.25">
      <c r="A61" s="140"/>
      <c r="B61" s="54" t="s">
        <v>164</v>
      </c>
      <c r="C61" s="30">
        <f>ENGLISH!C61</f>
        <v>2</v>
      </c>
      <c r="D61" s="15">
        <f>ENGLISH!D61</f>
        <v>1</v>
      </c>
      <c r="E61" s="14">
        <f>ENGLISH!E61</f>
        <v>3</v>
      </c>
      <c r="F61" s="58">
        <f>ENGLISH!F61</f>
        <v>3</v>
      </c>
      <c r="G61" s="30">
        <f>ENGLISH!G61</f>
        <v>2</v>
      </c>
      <c r="H61" s="14">
        <f>ENGLISH!H61</f>
        <v>3</v>
      </c>
      <c r="I61" s="14">
        <v>3</v>
      </c>
      <c r="J61" s="30">
        <f>ENGLISH!J61</f>
        <v>2</v>
      </c>
      <c r="K61" s="14">
        <f>ENGLISH!K61</f>
        <v>3</v>
      </c>
      <c r="L61" s="30">
        <f>ENGLISH!L61</f>
        <v>2</v>
      </c>
      <c r="M61" s="15">
        <f>ENGLISH!M61</f>
        <v>1</v>
      </c>
      <c r="N61" s="14">
        <f>ENGLISH!N61</f>
        <v>3</v>
      </c>
      <c r="O61" s="30">
        <v>2</v>
      </c>
      <c r="P61" s="15">
        <f>ENGLISH!P61</f>
        <v>1</v>
      </c>
      <c r="Q61" s="14">
        <v>3</v>
      </c>
      <c r="R61" s="30">
        <f>ENGLISH!R61</f>
        <v>2</v>
      </c>
      <c r="S61" s="30">
        <v>2</v>
      </c>
      <c r="T61" s="15">
        <f>ENGLISH!T61</f>
        <v>1</v>
      </c>
      <c r="U61" s="14">
        <f>ENGLISH!U61</f>
        <v>3</v>
      </c>
      <c r="V61" s="14">
        <f>ENGLISH!V61</f>
        <v>3</v>
      </c>
      <c r="W61" s="14">
        <f>ENGLISH!W61</f>
        <v>3</v>
      </c>
      <c r="X61" s="30">
        <v>2</v>
      </c>
      <c r="Y61" s="15">
        <f>ENGLISH!Y61</f>
        <v>1</v>
      </c>
      <c r="Z61" s="30">
        <f>ENGLISH!Z61</f>
        <v>2</v>
      </c>
      <c r="AA61" s="14">
        <f>ENGLISH!AA61</f>
        <v>3</v>
      </c>
      <c r="AB61" s="15">
        <f>ENGLISH!AB61</f>
        <v>1</v>
      </c>
      <c r="AC61" s="30">
        <f>ENGLISH!AD61</f>
        <v>2</v>
      </c>
      <c r="AD61" s="30">
        <f>ENGLISH!AC61</f>
        <v>2</v>
      </c>
      <c r="AE61" s="14">
        <f>ENGLISH!AE61</f>
        <v>3</v>
      </c>
      <c r="AF61" s="14">
        <v>3</v>
      </c>
      <c r="AG61" s="15">
        <f>ENGLISH!AG61</f>
        <v>1</v>
      </c>
      <c r="AH61" s="30">
        <f>ENGLISH!AH61</f>
        <v>2</v>
      </c>
      <c r="AI61" s="30">
        <v>2</v>
      </c>
      <c r="AJ61" s="30">
        <f>ENGLISH!AJ61</f>
        <v>2</v>
      </c>
      <c r="AK61" s="13">
        <f>ENGLISH!AK61</f>
        <v>3</v>
      </c>
      <c r="AL61" s="15">
        <f>ENGLISH!AL61</f>
        <v>1</v>
      </c>
      <c r="AM61" s="51">
        <f>ENGLISH!AM61</f>
        <v>2</v>
      </c>
      <c r="AN61" s="15">
        <f>ENGLISH!AN61</f>
        <v>1</v>
      </c>
      <c r="AO61" s="15">
        <f>ENGLISH!AO61</f>
        <v>1</v>
      </c>
      <c r="AP61" s="15">
        <f>ENGLISH!AP61</f>
        <v>1</v>
      </c>
      <c r="AQ61" s="30">
        <f>ENGLISH!AQ61</f>
        <v>2</v>
      </c>
      <c r="AR61" s="30">
        <f>ENGLISH!AR61</f>
        <v>2</v>
      </c>
      <c r="AS61" s="56">
        <f t="shared" si="16"/>
        <v>26.190476190476193</v>
      </c>
      <c r="AT61" s="56">
        <f t="shared" si="17"/>
        <v>40.476190476190474</v>
      </c>
      <c r="AU61" s="56">
        <f t="shared" si="18"/>
        <v>33.333333333333329</v>
      </c>
      <c r="AV61" s="56">
        <f t="shared" si="19"/>
        <v>0</v>
      </c>
      <c r="AW61" s="143"/>
      <c r="AX61" s="143"/>
      <c r="AY61" s="143"/>
      <c r="AZ61" s="154"/>
      <c r="BA61" s="156"/>
      <c r="BJ61" s="17"/>
      <c r="BK61" s="17"/>
      <c r="BL61" s="17"/>
      <c r="BM61" s="113"/>
    </row>
    <row r="62" spans="1:65" ht="15.75" thickBot="1" x14ac:dyDescent="0.3">
      <c r="A62" s="141"/>
      <c r="B62" s="54" t="s">
        <v>165</v>
      </c>
      <c r="C62" s="52">
        <f>ENGLISH!C62</f>
        <v>2</v>
      </c>
      <c r="D62" s="52">
        <f>ENGLISH!D62</f>
        <v>2</v>
      </c>
      <c r="E62" s="114">
        <f>ENGLISH!E62</f>
        <v>1</v>
      </c>
      <c r="F62" s="52">
        <f>ENGLISH!F62</f>
        <v>2</v>
      </c>
      <c r="G62" s="52">
        <f>ENGLISH!G62</f>
        <v>2</v>
      </c>
      <c r="H62" s="14">
        <f>ENGLISH!H62</f>
        <v>3</v>
      </c>
      <c r="I62" s="52">
        <v>2</v>
      </c>
      <c r="J62" s="114">
        <f>ENGLISH!J62</f>
        <v>1</v>
      </c>
      <c r="K62" s="52">
        <f>ENGLISH!K62</f>
        <v>2</v>
      </c>
      <c r="L62" s="52">
        <f>ENGLISH!L62</f>
        <v>2</v>
      </c>
      <c r="M62" s="114">
        <f>ENGLISH!M62</f>
        <v>1</v>
      </c>
      <c r="N62" s="114">
        <f>ENGLISH!N62</f>
        <v>1</v>
      </c>
      <c r="O62" s="14">
        <v>3</v>
      </c>
      <c r="P62" s="52">
        <f>ENGLISH!P62</f>
        <v>2</v>
      </c>
      <c r="Q62" s="114">
        <v>1</v>
      </c>
      <c r="R62" s="52">
        <f>ENGLISH!R62</f>
        <v>2</v>
      </c>
      <c r="S62" s="52">
        <v>2</v>
      </c>
      <c r="T62" s="52">
        <f>ENGLISH!T62</f>
        <v>2</v>
      </c>
      <c r="U62" s="14">
        <f>ENGLISH!U62</f>
        <v>3</v>
      </c>
      <c r="V62" s="14">
        <f>ENGLISH!V62</f>
        <v>3</v>
      </c>
      <c r="W62" s="14">
        <f>ENGLISH!W62</f>
        <v>3</v>
      </c>
      <c r="X62" s="52">
        <v>2</v>
      </c>
      <c r="Y62" s="114">
        <f>ENGLISH!Y62</f>
        <v>1</v>
      </c>
      <c r="Z62" s="52">
        <f>ENGLISH!Z62</f>
        <v>2</v>
      </c>
      <c r="AA62" s="14">
        <f>ENGLISH!AA62</f>
        <v>3</v>
      </c>
      <c r="AB62" s="52">
        <f>ENGLISH!AB62</f>
        <v>2</v>
      </c>
      <c r="AC62" s="52">
        <f>ENGLISH!AD62</f>
        <v>2</v>
      </c>
      <c r="AD62" s="52">
        <f>ENGLISH!AC62</f>
        <v>2</v>
      </c>
      <c r="AE62" s="14">
        <f>ENGLISH!AE62</f>
        <v>3</v>
      </c>
      <c r="AF62" s="14">
        <v>3</v>
      </c>
      <c r="AG62" s="52">
        <f>ENGLISH!AG62</f>
        <v>2</v>
      </c>
      <c r="AH62" s="52">
        <f>ENGLISH!AH62</f>
        <v>2</v>
      </c>
      <c r="AI62" s="52">
        <v>2</v>
      </c>
      <c r="AJ62" s="14">
        <f>ENGLISH!AJ62</f>
        <v>3</v>
      </c>
      <c r="AK62" s="14">
        <f>ENGLISH!AK62</f>
        <v>3</v>
      </c>
      <c r="AL62" s="114">
        <f>ENGLISH!AL62</f>
        <v>1</v>
      </c>
      <c r="AM62" s="118">
        <f>ENGLISH!AM62</f>
        <v>1</v>
      </c>
      <c r="AN62" s="114">
        <f>ENGLISH!AN62</f>
        <v>1</v>
      </c>
      <c r="AO62" s="114">
        <f>ENGLISH!AO62</f>
        <v>1</v>
      </c>
      <c r="AP62" s="52">
        <f>ENGLISH!AP62</f>
        <v>2</v>
      </c>
      <c r="AQ62" s="52">
        <f>ENGLISH!AQ62</f>
        <v>2</v>
      </c>
      <c r="AR62" s="114">
        <f>ENGLISH!AR62</f>
        <v>1</v>
      </c>
      <c r="AS62" s="126">
        <f t="shared" si="16"/>
        <v>26.190476190476193</v>
      </c>
      <c r="AT62" s="126">
        <f t="shared" si="17"/>
        <v>50</v>
      </c>
      <c r="AU62" s="126">
        <f t="shared" si="18"/>
        <v>23.809523809523807</v>
      </c>
      <c r="AV62" s="126">
        <f t="shared" si="19"/>
        <v>0</v>
      </c>
      <c r="AW62" s="144"/>
      <c r="AX62" s="144"/>
      <c r="AY62" s="144"/>
      <c r="AZ62" s="155"/>
      <c r="BA62" s="156"/>
      <c r="BJ62" s="17"/>
      <c r="BK62" s="17"/>
      <c r="BL62" s="17"/>
      <c r="BM62" s="113"/>
    </row>
    <row r="63" spans="1:65" ht="10.9" customHeight="1" thickBot="1" x14ac:dyDescent="0.3">
      <c r="A63" s="33"/>
      <c r="B63" s="55"/>
      <c r="C63" s="128">
        <f>COUNTA(C54:AR62)</f>
        <v>378</v>
      </c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32"/>
      <c r="AT63" s="132"/>
      <c r="AU63" s="132"/>
      <c r="AV63" s="133"/>
    </row>
    <row r="64" spans="1:65" ht="15.75" hidden="1" thickBot="1" x14ac:dyDescent="0.3">
      <c r="A64" s="34"/>
      <c r="B64" s="75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29"/>
      <c r="AT64" s="29"/>
      <c r="AU64" s="29"/>
      <c r="AV64" s="29"/>
    </row>
    <row r="66" spans="2:50" x14ac:dyDescent="0.25">
      <c r="B66" s="163"/>
      <c r="C66" s="166"/>
      <c r="D66" s="166"/>
      <c r="E66" s="166"/>
      <c r="F66" s="167"/>
      <c r="G66" s="166"/>
      <c r="H66" s="166"/>
      <c r="I66" s="168"/>
      <c r="J66" s="169"/>
      <c r="K66" s="169"/>
      <c r="L66" s="169"/>
      <c r="M66" s="166"/>
      <c r="N66" s="170"/>
      <c r="O66" s="168"/>
      <c r="P66" s="170"/>
      <c r="Q66" s="168"/>
      <c r="R66" s="166"/>
      <c r="S66" s="168"/>
      <c r="T66" s="166"/>
      <c r="U66" s="166"/>
      <c r="V66" s="171"/>
      <c r="W66" s="166"/>
      <c r="X66" s="172"/>
      <c r="Y66" s="166"/>
      <c r="Z66" s="166"/>
      <c r="AA66" s="166"/>
      <c r="AB66" s="166"/>
      <c r="AC66" s="169"/>
      <c r="AD66" s="166"/>
      <c r="AE66" s="166"/>
      <c r="AF66" s="169"/>
      <c r="AG66" s="166"/>
      <c r="AH66" s="166"/>
      <c r="AI66" s="172"/>
      <c r="AJ66" s="166"/>
      <c r="AK66" s="169"/>
      <c r="AL66" s="169"/>
      <c r="AM66" s="170"/>
      <c r="AN66" s="166"/>
      <c r="AO66" s="170"/>
      <c r="AP66" s="166"/>
      <c r="AQ66" s="166"/>
      <c r="AR66" s="166"/>
      <c r="AS66" s="169"/>
      <c r="AT66" s="173"/>
      <c r="AU66" s="164"/>
      <c r="AV66" s="164"/>
      <c r="AW66" s="165"/>
      <c r="AX66" s="165"/>
    </row>
    <row r="67" spans="2:50" x14ac:dyDescent="0.25">
      <c r="B67" s="174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6"/>
      <c r="AT67" s="177"/>
      <c r="AU67" s="164"/>
      <c r="AV67" s="164"/>
      <c r="AW67" s="165"/>
      <c r="AX67" s="165"/>
    </row>
    <row r="68" spans="2:50" x14ac:dyDescent="0.25">
      <c r="B68" s="174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6"/>
      <c r="AT68" s="177"/>
      <c r="AU68" s="164"/>
      <c r="AV68" s="164"/>
      <c r="AW68" s="165"/>
      <c r="AX68" s="165"/>
    </row>
    <row r="69" spans="2:50" x14ac:dyDescent="0.25">
      <c r="B69" s="174"/>
      <c r="C69" s="175"/>
      <c r="D69" s="175"/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6"/>
      <c r="AT69" s="177"/>
      <c r="AU69" s="164"/>
      <c r="AV69" s="164"/>
      <c r="AW69" s="165"/>
      <c r="AX69" s="165"/>
    </row>
    <row r="70" spans="2:50" x14ac:dyDescent="0.25">
      <c r="B70" s="163"/>
      <c r="C70" s="175"/>
      <c r="D70" s="175"/>
      <c r="E70" s="175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6"/>
      <c r="AT70" s="177"/>
      <c r="AU70" s="164"/>
      <c r="AV70" s="164"/>
      <c r="AW70" s="165"/>
      <c r="AX70" s="165"/>
    </row>
    <row r="71" spans="2:50" x14ac:dyDescent="0.25">
      <c r="B71" s="163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176"/>
      <c r="AT71" s="175"/>
      <c r="AU71" s="164"/>
      <c r="AV71" s="164"/>
      <c r="AW71" s="165"/>
      <c r="AX71" s="165"/>
    </row>
    <row r="72" spans="2:50" x14ac:dyDescent="0.25">
      <c r="B72" s="163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5"/>
      <c r="AE72" s="165"/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4"/>
      <c r="AT72" s="164"/>
      <c r="AU72" s="164"/>
      <c r="AV72" s="164"/>
      <c r="AW72" s="165"/>
      <c r="AX72" s="165"/>
    </row>
    <row r="73" spans="2:50" x14ac:dyDescent="0.25">
      <c r="B73" s="163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5"/>
      <c r="AE73" s="165"/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4"/>
      <c r="AT73" s="164"/>
      <c r="AU73" s="164"/>
      <c r="AV73" s="164"/>
      <c r="AW73" s="165"/>
      <c r="AX73" s="165"/>
    </row>
    <row r="74" spans="2:50" x14ac:dyDescent="0.25">
      <c r="B74" s="163"/>
      <c r="C74" s="166"/>
      <c r="D74" s="166"/>
      <c r="E74" s="166"/>
      <c r="F74" s="167"/>
      <c r="G74" s="166"/>
      <c r="H74" s="166"/>
      <c r="I74" s="168"/>
      <c r="J74" s="169"/>
      <c r="K74" s="169"/>
      <c r="L74" s="169"/>
      <c r="M74" s="166"/>
      <c r="N74" s="170"/>
      <c r="O74" s="168"/>
      <c r="P74" s="170"/>
      <c r="Q74" s="168"/>
      <c r="R74" s="166"/>
      <c r="S74" s="168"/>
      <c r="T74" s="166"/>
      <c r="U74" s="166"/>
      <c r="V74" s="171"/>
      <c r="W74" s="166"/>
      <c r="X74" s="172"/>
      <c r="Y74" s="166"/>
      <c r="Z74" s="166"/>
      <c r="AA74" s="166"/>
      <c r="AB74" s="166"/>
      <c r="AC74" s="169"/>
      <c r="AD74" s="166"/>
      <c r="AE74" s="166"/>
      <c r="AF74" s="169"/>
      <c r="AG74" s="166"/>
      <c r="AH74" s="166"/>
      <c r="AI74" s="172"/>
      <c r="AJ74" s="166"/>
      <c r="AK74" s="169"/>
      <c r="AL74" s="169"/>
      <c r="AM74" s="170"/>
      <c r="AN74" s="166"/>
      <c r="AO74" s="170"/>
      <c r="AP74" s="166"/>
      <c r="AQ74" s="166"/>
      <c r="AR74" s="166"/>
      <c r="AS74" s="164"/>
      <c r="AT74" s="164"/>
      <c r="AU74" s="164"/>
      <c r="AV74" s="164"/>
      <c r="AW74" s="165"/>
      <c r="AX74" s="165"/>
    </row>
    <row r="75" spans="2:50" x14ac:dyDescent="0.25">
      <c r="B75" s="174"/>
      <c r="C75" s="178"/>
      <c r="D75" s="178"/>
      <c r="E75" s="178"/>
      <c r="F75" s="178"/>
      <c r="G75" s="178"/>
      <c r="H75" s="178"/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64"/>
      <c r="AT75" s="164"/>
      <c r="AU75" s="164"/>
      <c r="AV75" s="164"/>
      <c r="AW75" s="165"/>
      <c r="AX75" s="165"/>
    </row>
    <row r="76" spans="2:50" x14ac:dyDescent="0.25">
      <c r="B76" s="174"/>
      <c r="C76" s="178"/>
      <c r="D76" s="178"/>
      <c r="E76" s="178"/>
      <c r="F76" s="178"/>
      <c r="G76" s="178"/>
      <c r="H76" s="178"/>
      <c r="I76" s="178"/>
      <c r="J76" s="178"/>
      <c r="K76" s="178"/>
      <c r="L76" s="178"/>
      <c r="M76" s="178"/>
      <c r="N76" s="178"/>
      <c r="O76" s="178"/>
      <c r="P76" s="178"/>
      <c r="Q76" s="178"/>
      <c r="R76" s="178"/>
      <c r="S76" s="178"/>
      <c r="T76" s="178"/>
      <c r="U76" s="178"/>
      <c r="V76" s="178"/>
      <c r="W76" s="178"/>
      <c r="X76" s="178"/>
      <c r="Y76" s="178"/>
      <c r="Z76" s="178"/>
      <c r="AA76" s="178"/>
      <c r="AB76" s="178"/>
      <c r="AC76" s="178"/>
      <c r="AD76" s="178"/>
      <c r="AE76" s="178"/>
      <c r="AF76" s="178"/>
      <c r="AG76" s="178"/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64"/>
      <c r="AT76" s="164"/>
      <c r="AU76" s="164"/>
      <c r="AV76" s="164"/>
      <c r="AW76" s="165"/>
      <c r="AX76" s="165"/>
    </row>
    <row r="77" spans="2:50" x14ac:dyDescent="0.25">
      <c r="B77" s="174"/>
      <c r="C77" s="178"/>
      <c r="D77" s="178"/>
      <c r="E77" s="178"/>
      <c r="F77" s="178"/>
      <c r="G77" s="178"/>
      <c r="H77" s="178"/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  <c r="AF77" s="178"/>
      <c r="AG77" s="178"/>
      <c r="AH77" s="178"/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64"/>
      <c r="AT77" s="164"/>
      <c r="AU77" s="164"/>
      <c r="AV77" s="164"/>
      <c r="AW77" s="165"/>
      <c r="AX77" s="165"/>
    </row>
    <row r="78" spans="2:50" x14ac:dyDescent="0.25">
      <c r="B78" s="163"/>
      <c r="C78" s="178"/>
      <c r="D78" s="178"/>
      <c r="E78" s="178"/>
      <c r="F78" s="178"/>
      <c r="G78" s="178"/>
      <c r="H78" s="178"/>
      <c r="I78" s="178"/>
      <c r="J78" s="178"/>
      <c r="K78" s="178"/>
      <c r="L78" s="178"/>
      <c r="M78" s="178"/>
      <c r="N78" s="178"/>
      <c r="O78" s="178"/>
      <c r="P78" s="178"/>
      <c r="Q78" s="178"/>
      <c r="R78" s="178"/>
      <c r="S78" s="178"/>
      <c r="T78" s="178"/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  <c r="AF78" s="178"/>
      <c r="AG78" s="178"/>
      <c r="AH78" s="178"/>
      <c r="AI78" s="178"/>
      <c r="AJ78" s="178"/>
      <c r="AK78" s="178"/>
      <c r="AL78" s="178"/>
      <c r="AM78" s="178"/>
      <c r="AN78" s="178"/>
      <c r="AO78" s="178"/>
      <c r="AP78" s="178"/>
      <c r="AQ78" s="178"/>
      <c r="AR78" s="178"/>
      <c r="AS78" s="164"/>
      <c r="AT78" s="164"/>
      <c r="AU78" s="164"/>
      <c r="AV78" s="164"/>
      <c r="AW78" s="165"/>
      <c r="AX78" s="165"/>
    </row>
    <row r="80" spans="2:50" ht="15.75" thickBot="1" x14ac:dyDescent="0.3"/>
    <row r="81" spans="2:7" x14ac:dyDescent="0.25">
      <c r="B81" s="3" t="s">
        <v>16</v>
      </c>
      <c r="C81" s="4"/>
      <c r="D81" s="4"/>
      <c r="E81" s="4"/>
      <c r="F81" s="4"/>
      <c r="G81" s="5"/>
    </row>
    <row r="82" spans="2:7" x14ac:dyDescent="0.25">
      <c r="B82" s="6"/>
      <c r="C82" t="s">
        <v>112</v>
      </c>
      <c r="G82" s="7"/>
    </row>
    <row r="83" spans="2:7" x14ac:dyDescent="0.25">
      <c r="B83" s="8"/>
      <c r="C83" t="s">
        <v>113</v>
      </c>
      <c r="G83" s="7"/>
    </row>
    <row r="84" spans="2:7" ht="15.75" thickBot="1" x14ac:dyDescent="0.3">
      <c r="B84" s="9"/>
      <c r="C84" t="s">
        <v>114</v>
      </c>
      <c r="G84" s="7"/>
    </row>
    <row r="85" spans="2:7" ht="15.75" thickBot="1" x14ac:dyDescent="0.3">
      <c r="B85" s="12"/>
      <c r="C85" t="s">
        <v>115</v>
      </c>
      <c r="E85" s="10"/>
      <c r="F85" s="10"/>
      <c r="G85" s="11"/>
    </row>
  </sheetData>
  <mergeCells count="30">
    <mergeCell ref="A6:A18"/>
    <mergeCell ref="AW6:AW18"/>
    <mergeCell ref="BA44:BA52"/>
    <mergeCell ref="A54:A62"/>
    <mergeCell ref="AW54:AW62"/>
    <mergeCell ref="AX54:AX62"/>
    <mergeCell ref="AY54:AY62"/>
    <mergeCell ref="AZ54:AZ62"/>
    <mergeCell ref="BA54:BA62"/>
    <mergeCell ref="AZ44:AZ52"/>
    <mergeCell ref="A44:A52"/>
    <mergeCell ref="AW44:AW52"/>
    <mergeCell ref="AX44:AX52"/>
    <mergeCell ref="AY44:AY52"/>
    <mergeCell ref="AX6:AX18"/>
    <mergeCell ref="BA29:BA42"/>
    <mergeCell ref="AZ20:AZ27"/>
    <mergeCell ref="A20:A27"/>
    <mergeCell ref="AW20:AW27"/>
    <mergeCell ref="AX20:AX27"/>
    <mergeCell ref="AY20:AY27"/>
    <mergeCell ref="A29:A42"/>
    <mergeCell ref="AW29:AW42"/>
    <mergeCell ref="AX29:AX42"/>
    <mergeCell ref="AY29:AY42"/>
    <mergeCell ref="AZ29:AZ42"/>
    <mergeCell ref="AY6:AY18"/>
    <mergeCell ref="AZ6:AZ18"/>
    <mergeCell ref="BA6:BA18"/>
    <mergeCell ref="BA20:BA27"/>
  </mergeCells>
  <conditionalFormatting sqref="C10:C16 D10:E10 E15:E16 M15:O15 AO13:AQ14 AR17:AR18 T8:U8 M7:M8 D12:E14 G14:G16 N16:O16 M16:M17 P15:P16 T18:U18 AO11:AQ11 AO10:AR10 AN10:AN14 AO12:AR12 AR14:AR15 E11 AP7:AP8 AO8:AR8 AE6:AE8 AL6:AR7 AM9:AR9 AM8 AL8:AL9 AM15:AQ15 AM16:AR16 AL13:AL16 T6:W6 AC8:AD10 W7:W18 AD15:AD17 AC15:AC16 U11:U15 F6:G14 AL17:AP18 AL10:AM11 AP15:AP18 AK6:AK18 J17:K18 J6:J10 AH6:AH8">
    <cfRule type="colorScale" priority="7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29">
    <cfRule type="colorScale" priority="6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32">
    <cfRule type="colorScale" priority="6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38">
    <cfRule type="colorScale" priority="6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4:C45">
    <cfRule type="colorScale" priority="4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6">
    <cfRule type="colorScale" priority="4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7:C51">
    <cfRule type="colorScale" priority="4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2">
    <cfRule type="colorScale" priority="4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4:C58">
    <cfRule type="colorScale" priority="3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9">
    <cfRule type="colorScale" priority="2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60:C62">
    <cfRule type="colorScale" priority="3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11">
    <cfRule type="colorScale" priority="7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15:D16">
    <cfRule type="colorScale" priority="7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26:D27">
    <cfRule type="colorScale" priority="7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5">
    <cfRule type="colorScale" priority="6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0">
    <cfRule type="colorScale" priority="6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1">
    <cfRule type="colorScale" priority="6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7">
    <cfRule type="colorScale" priority="3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8">
    <cfRule type="colorScale" priority="4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1">
    <cfRule type="colorScale" priority="4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2">
    <cfRule type="colorScale" priority="3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7">
    <cfRule type="colorScale" priority="2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8">
    <cfRule type="colorScale" priority="2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9:D61">
    <cfRule type="colorScale" priority="2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62">
    <cfRule type="colorScale" priority="2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6:E36">
    <cfRule type="colorScale" priority="6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8:E39">
    <cfRule type="colorScale" priority="6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9:E49">
    <cfRule type="colorScale" priority="4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0:E50">
    <cfRule type="colorScale" priority="4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4:E54">
    <cfRule type="colorScale" priority="2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5:E56 K55:K56 M55:O56">
    <cfRule type="colorScale" priority="3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32:E35">
    <cfRule type="colorScale" priority="6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0">
    <cfRule type="colorScale" priority="5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2 K42">
    <cfRule type="colorScale" priority="5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4:E45 U44:U45">
    <cfRule type="colorScale" priority="4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6">
    <cfRule type="colorScale" priority="4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7">
    <cfRule type="colorScale" priority="4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1">
    <cfRule type="colorScale" priority="3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7">
    <cfRule type="colorScale" priority="2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8">
    <cfRule type="colorScale" priority="3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9:E61 U59:U61">
    <cfRule type="colorScale" priority="3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62">
    <cfRule type="colorScale" priority="2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15:G15">
    <cfRule type="colorScale" priority="2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17:G17">
    <cfRule type="colorScale" priority="2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20:G27">
    <cfRule type="colorScale" priority="2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29:G29">
    <cfRule type="colorScale" priority="2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0:G31">
    <cfRule type="colorScale" priority="2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2:G32">
    <cfRule type="colorScale" priority="2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3:G33">
    <cfRule type="colorScale" priority="2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4:G34">
    <cfRule type="colorScale" priority="2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5:G35">
    <cfRule type="colorScale" priority="1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6:G36">
    <cfRule type="colorScale" priority="2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7:G38">
    <cfRule type="colorScale" priority="2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9:G42">
    <cfRule type="colorScale" priority="2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44:G44">
    <cfRule type="colorScale" priority="2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45:G50">
    <cfRule type="colorScale" priority="1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1:G51">
    <cfRule type="colorScale" priority="2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2:G52">
    <cfRule type="colorScale" priority="2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4:G55">
    <cfRule type="colorScale" priority="2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6:G58">
    <cfRule type="colorScale" priority="1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9:G59">
    <cfRule type="colorScale" priority="2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60:G61">
    <cfRule type="colorScale" priority="2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62:G62">
    <cfRule type="colorScale" priority="1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10:G13">
    <cfRule type="colorScale" priority="7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18">
    <cfRule type="colorScale" priority="7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26:G27">
    <cfRule type="colorScale" priority="7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38">
    <cfRule type="colorScale" priority="6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47:G52">
    <cfRule type="colorScale" priority="4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4">
    <cfRule type="colorScale" priority="3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5">
    <cfRule type="colorScale" priority="2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6:G60">
    <cfRule type="colorScale" priority="3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61">
    <cfRule type="colorScale" priority="2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62">
    <cfRule type="colorScale" priority="2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11:H15 J14:K14 J11">
    <cfRule type="colorScale" priority="7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3">
    <cfRule type="colorScale" priority="7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4:H26 K24:K25">
    <cfRule type="colorScale" priority="7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7">
    <cfRule type="colorScale" priority="7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9">
    <cfRule type="colorScale" priority="6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2:H34">
    <cfRule type="colorScale" priority="6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5 M35">
    <cfRule type="colorScale" priority="5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6">
    <cfRule type="colorScale" priority="5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7 M37">
    <cfRule type="colorScale" priority="5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8">
    <cfRule type="colorScale" priority="6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4">
    <cfRule type="colorScale" priority="4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6">
    <cfRule type="colorScale" priority="3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7:H48">
    <cfRule type="colorScale" priority="4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9">
    <cfRule type="colorScale" priority="3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50:H52 K50:K52">
    <cfRule type="colorScale" priority="4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59">
    <cfRule type="colorScale" priority="2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61:H62">
    <cfRule type="colorScale" priority="3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">
    <cfRule type="colorScale" priority="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8">
    <cfRule type="colorScale" priority="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9 I7 I17">
    <cfRule type="colorScale" priority="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0">
    <cfRule type="colorScale" priority="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1:I12">
    <cfRule type="colorScale" priority="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3:I14">
    <cfRule type="colorScale" priority="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5:I16">
    <cfRule type="colorScale" priority="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8">
    <cfRule type="colorScale" priority="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0:I22">
    <cfRule type="colorScale" priority="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3">
    <cfRule type="colorScale" priority="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4:I25">
    <cfRule type="colorScale" priority="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6">
    <cfRule type="colorScale" priority="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7">
    <cfRule type="colorScale" priority="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9">
    <cfRule type="colorScale" priority="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0:I31">
    <cfRule type="colorScale" priority="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2">
    <cfRule type="colorScale" priority="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3">
    <cfRule type="colorScale" priority="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4">
    <cfRule type="colorScale" priority="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5">
    <cfRule type="colorScale" priority="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6">
    <cfRule type="colorScale" priority="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7">
    <cfRule type="colorScale" priority="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8:I39">
    <cfRule type="colorScale" priority="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0">
    <cfRule type="colorScale" priority="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1">
    <cfRule type="colorScale" priority="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2">
    <cfRule type="colorScale" priority="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4:I45">
    <cfRule type="colorScale" priority="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6">
    <cfRule type="colorScale" priority="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7:I48">
    <cfRule type="colorScale" priority="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9">
    <cfRule type="colorScale" priority="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0">
    <cfRule type="colorScale" priority="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1:I52">
    <cfRule type="colorScale" priority="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4:I60">
    <cfRule type="colorScale" priority="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1">
    <cfRule type="colorScale" priority="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2">
    <cfRule type="colorScale" priority="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2">
    <cfRule type="colorScale" priority="7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3">
    <cfRule type="colorScale" priority="7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5">
    <cfRule type="colorScale" priority="7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6">
    <cfRule type="colorScale" priority="7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3">
    <cfRule type="colorScale" priority="6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4:J27">
    <cfRule type="colorScale" priority="6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9">
    <cfRule type="colorScale" priority="5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2">
    <cfRule type="colorScale" priority="5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3">
    <cfRule type="colorScale" priority="5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4">
    <cfRule type="colorScale" priority="5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5:J37">
    <cfRule type="colorScale" priority="5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8">
    <cfRule type="colorScale" priority="5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9:J40">
    <cfRule type="colorScale" priority="5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2">
    <cfRule type="colorScale" priority="5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4:J50">
    <cfRule type="colorScale" priority="3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1">
    <cfRule type="colorScale" priority="3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2">
    <cfRule type="colorScale" priority="3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5">
    <cfRule type="colorScale" priority="2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6:J57">
    <cfRule type="colorScale" priority="2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8:J59">
    <cfRule type="colorScale" priority="2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0">
    <cfRule type="colorScale" priority="2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1">
    <cfRule type="colorScale" priority="2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2">
    <cfRule type="colorScale" priority="2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0:K22">
    <cfRule type="colorScale" priority="7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1:K41 E41">
    <cfRule type="colorScale" priority="6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4:K54 H54">
    <cfRule type="colorScale" priority="2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:K13">
    <cfRule type="colorScale" priority="7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15">
    <cfRule type="colorScale" priority="7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16">
    <cfRule type="colorScale" priority="7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3">
    <cfRule type="colorScale" priority="6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6">
    <cfRule type="colorScale" priority="6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7">
    <cfRule type="colorScale" priority="6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9">
    <cfRule type="colorScale" priority="5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2:K35">
    <cfRule type="colorScale" priority="5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6">
    <cfRule type="colorScale" priority="5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7">
    <cfRule type="colorScale" priority="5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8">
    <cfRule type="colorScale" priority="5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9 H39">
    <cfRule type="colorScale" priority="5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0">
    <cfRule type="colorScale" priority="5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4">
    <cfRule type="colorScale" priority="3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5 H45">
    <cfRule type="colorScale" priority="4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6">
    <cfRule type="colorScale" priority="3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7:K48">
    <cfRule type="colorScale" priority="3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9">
    <cfRule type="colorScale" priority="3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7:K58">
    <cfRule type="colorScale" priority="3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9">
    <cfRule type="colorScale" priority="2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0 H60">
    <cfRule type="colorScale" priority="3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1">
    <cfRule type="colorScale" priority="2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2">
    <cfRule type="colorScale" priority="2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6">
    <cfRule type="colorScale" priority="1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7">
    <cfRule type="colorScale" priority="1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8:L14">
    <cfRule type="colorScale" priority="1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5">
    <cfRule type="colorScale" priority="1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6">
    <cfRule type="colorScale" priority="1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7">
    <cfRule type="colorScale" priority="1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8">
    <cfRule type="colorScale" priority="1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0:L25">
    <cfRule type="colorScale" priority="1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6">
    <cfRule type="colorScale" priority="1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7">
    <cfRule type="colorScale" priority="1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9">
    <cfRule type="colorScale" priority="1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0:L31">
    <cfRule type="colorScale" priority="1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2:L33">
    <cfRule type="colorScale" priority="1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4">
    <cfRule type="colorScale" priority="1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5">
    <cfRule type="colorScale" priority="1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6">
    <cfRule type="colorScale" priority="1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7">
    <cfRule type="colorScale" priority="1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8">
    <cfRule type="colorScale" priority="1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9">
    <cfRule type="colorScale" priority="1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0">
    <cfRule type="colorScale" priority="1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1">
    <cfRule type="colorScale" priority="1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2">
    <cfRule type="colorScale" priority="1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4:L47">
    <cfRule type="colorScale" priority="1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8:L49">
    <cfRule type="colorScale" priority="1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0">
    <cfRule type="colorScale" priority="1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1:L52">
    <cfRule type="colorScale" priority="1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4">
    <cfRule type="colorScale" priority="1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5:L58">
    <cfRule type="colorScale" priority="1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9">
    <cfRule type="colorScale" priority="1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60:L62">
    <cfRule type="colorScale" priority="1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10">
    <cfRule type="colorScale" priority="7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18">
    <cfRule type="colorScale" priority="7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26:M27">
    <cfRule type="colorScale" priority="7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2:M33">
    <cfRule type="colorScale" priority="6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4">
    <cfRule type="colorScale" priority="6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6">
    <cfRule type="colorScale" priority="6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8:M41">
    <cfRule type="colorScale" priority="5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42">
    <cfRule type="colorScale" priority="6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44:M50">
    <cfRule type="colorScale" priority="4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4">
    <cfRule type="colorScale" priority="3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7:M59">
    <cfRule type="colorScale" priority="2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61:M62">
    <cfRule type="colorScale" priority="2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29:N29">
    <cfRule type="colorScale" priority="6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2:N52">
    <cfRule type="colorScale" priority="4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1:O51">
    <cfRule type="colorScale" priority="3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26">
    <cfRule type="colorScale" priority="7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27">
    <cfRule type="colorScale" priority="6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2">
    <cfRule type="colorScale" priority="5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3">
    <cfRule type="colorScale" priority="6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4">
    <cfRule type="colorScale" priority="6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5">
    <cfRule type="colorScale" priority="5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7">
    <cfRule type="colorScale" priority="5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1">
    <cfRule type="colorScale" priority="6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6">
    <cfRule type="colorScale" priority="4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59">
    <cfRule type="colorScale" priority="2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61">
    <cfRule type="colorScale" priority="3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62">
    <cfRule type="colorScale" priority="2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0:O40 H40">
    <cfRule type="colorScale" priority="5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6:P36 R36">
    <cfRule type="colorScale" priority="6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7:O8">
    <cfRule type="colorScale" priority="1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10:O14">
    <cfRule type="colorScale" priority="1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2">
    <cfRule type="colorScale" priority="1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6:O27">
    <cfRule type="colorScale" priority="1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9">
    <cfRule type="colorScale" priority="1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2:O35">
    <cfRule type="colorScale" priority="1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7:O39">
    <cfRule type="colorScale" priority="1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1:O42">
    <cfRule type="colorScale" priority="1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4">
    <cfRule type="colorScale" priority="1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5:O48 N48">
    <cfRule type="colorScale" priority="4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9:O50">
    <cfRule type="colorScale" priority="1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2">
    <cfRule type="colorScale" priority="1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8:O60">
    <cfRule type="colorScale" priority="1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61">
    <cfRule type="colorScale" priority="1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62">
    <cfRule type="colorScale" priority="1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29">
    <cfRule type="colorScale" priority="6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1:P33 R31:R33">
    <cfRule type="colorScale" priority="6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4">
    <cfRule type="colorScale" priority="5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0 R40 T40:U40">
    <cfRule type="colorScale" priority="5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1:P42">
    <cfRule type="colorScale" priority="5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4">
    <cfRule type="colorScale" priority="4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5">
    <cfRule type="colorScale" priority="3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6 R46 T46:U46">
    <cfRule type="colorScale" priority="4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7:P51">
    <cfRule type="colorScale" priority="4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55">
    <cfRule type="colorScale" priority="2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59">
    <cfRule type="colorScale" priority="2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61">
    <cfRule type="colorScale" priority="2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62">
    <cfRule type="colorScale" priority="2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6:Q14">
    <cfRule type="colorScale" priority="1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5">
    <cfRule type="colorScale" priority="1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6">
    <cfRule type="colorScale" priority="1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7">
    <cfRule type="colorScale" priority="1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8">
    <cfRule type="colorScale" priority="1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0:Q23 Q25">
    <cfRule type="colorScale" priority="1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4">
    <cfRule type="colorScale" priority="1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6">
    <cfRule type="colorScale" priority="1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7">
    <cfRule type="colorScale" priority="1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9">
    <cfRule type="colorScale" priority="1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1 Q33">
    <cfRule type="colorScale" priority="1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2">
    <cfRule type="colorScale" priority="1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4">
    <cfRule type="colorScale" priority="1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5">
    <cfRule type="colorScale" priority="1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6">
    <cfRule type="colorScale" priority="1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7:Q39 Q30">
    <cfRule type="colorScale" priority="1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0">
    <cfRule type="colorScale" priority="1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1:Q42">
    <cfRule type="colorScale" priority="1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4">
    <cfRule type="colorScale" priority="1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5">
    <cfRule type="colorScale" priority="1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6">
    <cfRule type="colorScale" priority="1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7">
    <cfRule type="colorScale" priority="1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8">
    <cfRule type="colorScale" priority="1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9">
    <cfRule type="colorScale" priority="1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0">
    <cfRule type="colorScale" priority="1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1">
    <cfRule type="colorScale" priority="1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2">
    <cfRule type="colorScale" priority="1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4">
    <cfRule type="colorScale" priority="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5:Q61">
    <cfRule type="colorScale" priority="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62">
    <cfRule type="colorScale" priority="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6">
    <cfRule type="colorScale" priority="7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8">
    <cfRule type="colorScale" priority="7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15:R17 T15:U17">
    <cfRule type="colorScale" priority="7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18">
    <cfRule type="colorScale" priority="7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27 P27">
    <cfRule type="colorScale" priority="7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7">
    <cfRule type="colorScale" priority="5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9">
    <cfRule type="colorScale" priority="6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1:R42">
    <cfRule type="colorScale" priority="6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4:R45 T44:U45">
    <cfRule type="colorScale" priority="4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7:R48 W47:W48 T47:U48">
    <cfRule type="colorScale" priority="4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1:R52 T51:U52">
    <cfRule type="colorScale" priority="4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4 P54">
    <cfRule type="colorScale" priority="2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5">
    <cfRule type="colorScale" priority="3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6 P56">
    <cfRule type="colorScale" priority="3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7:R59 T57:U59">
    <cfRule type="colorScale" priority="2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60:R62">
    <cfRule type="colorScale" priority="3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6:S18">
    <cfRule type="colorScale" priority="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20:S26">
    <cfRule type="colorScale" priority="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27">
    <cfRule type="colorScale" priority="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29">
    <cfRule type="colorScale" priority="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0">
    <cfRule type="colorScale" priority="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1:S33">
    <cfRule type="colorScale" priority="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4">
    <cfRule type="colorScale" priority="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5">
    <cfRule type="colorScale" priority="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6:S42">
    <cfRule type="colorScale" priority="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44:S52">
    <cfRule type="colorScale" priority="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54:S62">
    <cfRule type="colorScale" priority="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27:U27">
    <cfRule type="colorScale" priority="7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29:U29 R29">
    <cfRule type="colorScale" priority="5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2:U32">
    <cfRule type="colorScale" priority="6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6:U36">
    <cfRule type="colorScale" priority="6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7:U37 W37">
    <cfRule type="colorScale" priority="6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9:U39">
    <cfRule type="colorScale" priority="6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1:U41">
    <cfRule type="colorScale" priority="5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2:U42">
    <cfRule type="colorScale" priority="6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9:U49 R49">
    <cfRule type="colorScale" priority="3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0:U50 R50">
    <cfRule type="colorScale" priority="4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4:U55">
    <cfRule type="colorScale" priority="2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6:U56">
    <cfRule type="colorScale" priority="2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0:U60">
    <cfRule type="colorScale" priority="2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1:U61">
    <cfRule type="colorScale" priority="2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2:U62">
    <cfRule type="colorScale" priority="2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3">
    <cfRule type="colorScale" priority="7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4 E24">
    <cfRule type="colorScale" priority="7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5">
    <cfRule type="colorScale" priority="7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6 E26">
    <cfRule type="colorScale" priority="7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7 E27">
    <cfRule type="colorScale" priority="6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9 E29">
    <cfRule type="colorScale" priority="6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2:U33">
    <cfRule type="colorScale" priority="6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4:U35">
    <cfRule type="colorScale" priority="6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6">
    <cfRule type="colorScale" priority="5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7">
    <cfRule type="colorScale" priority="6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8">
    <cfRule type="colorScale" priority="5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9">
    <cfRule type="colorScale" priority="6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0">
    <cfRule type="colorScale" priority="5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6">
    <cfRule type="colorScale" priority="4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7">
    <cfRule type="colorScale" priority="4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8 E48">
    <cfRule type="colorScale" priority="4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9">
    <cfRule type="colorScale" priority="4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0">
    <cfRule type="colorScale" priority="3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1">
    <cfRule type="colorScale" priority="4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2 E52">
    <cfRule type="colorScale" priority="4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4">
    <cfRule type="colorScale" priority="3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62">
    <cfRule type="colorScale" priority="3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7:V11 V13:V18">
    <cfRule type="colorScale" priority="7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12">
    <cfRule type="colorScale" priority="7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0:V24">
    <cfRule type="colorScale" priority="6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5">
    <cfRule type="colorScale" priority="6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6:V27">
    <cfRule type="colorScale" priority="6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9">
    <cfRule type="colorScale" priority="5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0:V33">
    <cfRule type="colorScale" priority="5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4">
    <cfRule type="colorScale" priority="5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5:V36">
    <cfRule type="colorScale" priority="5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7:V39">
    <cfRule type="colorScale" priority="5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0:V41">
    <cfRule type="colorScale" priority="5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2">
    <cfRule type="colorScale" priority="5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4:V47">
    <cfRule type="colorScale" priority="3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8:V49">
    <cfRule type="colorScale" priority="3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0:V52">
    <cfRule type="colorScale" priority="3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4">
    <cfRule type="colorScale" priority="2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5:V56">
    <cfRule type="colorScale" priority="2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7">
    <cfRule type="colorScale" priority="2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8:V62">
    <cfRule type="colorScale" priority="2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1">
    <cfRule type="colorScale" priority="7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2:W25">
    <cfRule type="colorScale" priority="7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6">
    <cfRule type="colorScale" priority="7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7">
    <cfRule type="colorScale" priority="7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9">
    <cfRule type="colorScale" priority="5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2">
    <cfRule type="colorScale" priority="5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3:W34 R34 T33:U34">
    <cfRule type="colorScale" priority="6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5 P35 R35 T35:U35">
    <cfRule type="colorScale" priority="6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9:W42">
    <cfRule type="colorScale" priority="6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4:W45 Z44:AA45">
    <cfRule type="colorScale" priority="4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6">
    <cfRule type="colorScale" priority="4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9:W52">
    <cfRule type="colorScale" priority="4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54:W55 Z54:AA55">
    <cfRule type="colorScale" priority="3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56:W62">
    <cfRule type="colorScale" priority="3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6:Y10">
    <cfRule type="colorScale" priority="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1:Y11">
    <cfRule type="colorScale" priority="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2:Y14">
    <cfRule type="colorScale" priority="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5:Y15">
    <cfRule type="colorScale" priority="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6:Y18">
    <cfRule type="colorScale" priority="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0:Y23">
    <cfRule type="colorScale" priority="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4:Y24">
    <cfRule type="colorScale" priority="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5:Y26">
    <cfRule type="colorScale" priority="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7:Y27">
    <cfRule type="colorScale" priority="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9:Y29">
    <cfRule type="colorScale" priority="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0:Y31">
    <cfRule type="colorScale" priority="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2:Y34">
    <cfRule type="colorScale" priority="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5:Y35">
    <cfRule type="colorScale" priority="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6:Y37">
    <cfRule type="colorScale" priority="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8:Y38">
    <cfRule type="colorScale" priority="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9:Y39">
    <cfRule type="colorScale" priority="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0:Y42">
    <cfRule type="colorScale" priority="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4:Y45">
    <cfRule type="colorScale" priority="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6:Y46">
    <cfRule type="colorScale" priority="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7:Y47">
    <cfRule type="colorScale" priority="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8:Y48">
    <cfRule type="colorScale" priority="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9:Y49">
    <cfRule type="colorScale" priority="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0:Y50">
    <cfRule type="colorScale" priority="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1:Y51">
    <cfRule type="colorScale" priority="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2:Y52">
    <cfRule type="colorScale" priority="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4:Y62">
    <cfRule type="colorScale" priority="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15">
    <cfRule type="colorScale" priority="7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17">
    <cfRule type="colorScale" priority="7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2:Y23 AN20:AR23 AM20:AM25">
    <cfRule type="colorScale" priority="7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4">
    <cfRule type="colorScale" priority="7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5 AD25">
    <cfRule type="colorScale" priority="6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6:Y27">
    <cfRule type="colorScale" priority="7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9">
    <cfRule type="colorScale" priority="6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36:Y39">
    <cfRule type="colorScale" priority="6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2">
    <cfRule type="colorScale" priority="6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4">
    <cfRule type="colorScale" priority="4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7">
    <cfRule type="colorScale" priority="3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8:Y52">
    <cfRule type="colorScale" priority="4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56:Y59">
    <cfRule type="colorScale" priority="2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61:Y62">
    <cfRule type="colorScale" priority="2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10:AA10">
    <cfRule type="colorScale" priority="7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15:AA18">
    <cfRule type="colorScale" priority="7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1:AA21">
    <cfRule type="colorScale" priority="7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6:AA26">
    <cfRule type="colorScale" priority="7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5:AA35">
    <cfRule type="colorScale" priority="6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6:AA36 W36">
    <cfRule type="colorScale" priority="5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7:AA37">
    <cfRule type="colorScale" priority="6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8:AA38 W38">
    <cfRule type="colorScale" priority="6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9:AA39">
    <cfRule type="colorScale" priority="5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0:AA40">
    <cfRule type="colorScale" priority="6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1:AA41">
    <cfRule type="colorScale" priority="5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7:AA47">
    <cfRule type="colorScale" priority="4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8:AA49">
    <cfRule type="colorScale" priority="4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0:AA50">
    <cfRule type="colorScale" priority="3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1:AA51">
    <cfRule type="colorScale" priority="4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2:AA52">
    <cfRule type="colorScale" priority="4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6:AA57">
    <cfRule type="colorScale" priority="2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8:AA58">
    <cfRule type="colorScale" priority="3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9:AA59">
    <cfRule type="colorScale" priority="2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60:AA60">
    <cfRule type="colorScale" priority="3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61:AA62">
    <cfRule type="colorScale" priority="3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0:AB20 W20">
    <cfRule type="colorScale" priority="7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2:AB32">
    <cfRule type="colorScale" priority="5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37:AA39">
    <cfRule type="colorScale" priority="5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47:AA49">
    <cfRule type="colorScale" priority="4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0">
    <cfRule type="colorScale" priority="4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1:AA52">
    <cfRule type="colorScale" priority="4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6:AA62">
    <cfRule type="colorScale" priority="3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21">
    <cfRule type="colorScale" priority="7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36:AB40">
    <cfRule type="colorScale" priority="5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1">
    <cfRule type="colorScale" priority="5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5">
    <cfRule type="colorScale" priority="3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7:AB52">
    <cfRule type="colorScale" priority="4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4">
    <cfRule type="colorScale" priority="2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5:AB56">
    <cfRule type="colorScale" priority="3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7">
    <cfRule type="colorScale" priority="2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8:AB60">
    <cfRule type="colorScale" priority="3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61">
    <cfRule type="colorScale" priority="2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62">
    <cfRule type="colorScale" priority="2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11">
    <cfRule type="colorScale" priority="7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17">
    <cfRule type="colorScale" priority="7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0:AC25">
    <cfRule type="colorScale" priority="6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6">
    <cfRule type="colorScale" priority="6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7">
    <cfRule type="colorScale" priority="6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9:AC37">
    <cfRule type="colorScale" priority="5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8">
    <cfRule type="colorScale" priority="5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9">
    <cfRule type="colorScale" priority="5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0">
    <cfRule type="colorScale" priority="5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1:AC42">
    <cfRule type="colorScale" priority="5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4:AC47">
    <cfRule type="colorScale" priority="3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8:AC51">
    <cfRule type="colorScale" priority="3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2">
    <cfRule type="colorScale" priority="3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4:AC56">
    <cfRule type="colorScale" priority="2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7:AC59">
    <cfRule type="colorScale" priority="2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60:AC62">
    <cfRule type="colorScale" priority="2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6">
    <cfRule type="colorScale" priority="6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2">
    <cfRule type="colorScale" priority="6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3">
    <cfRule type="colorScale" priority="6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4">
    <cfRule type="colorScale" priority="6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5">
    <cfRule type="colorScale" priority="6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6 AA36 AM36:AQ36">
    <cfRule type="colorScale" priority="6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7:AD39">
    <cfRule type="colorScale" priority="5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0">
    <cfRule type="colorScale" priority="6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1">
    <cfRule type="colorScale" priority="5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2">
    <cfRule type="colorScale" priority="5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4:AD47">
    <cfRule type="colorScale" priority="4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8">
    <cfRule type="colorScale" priority="4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9">
    <cfRule type="colorScale" priority="4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0">
    <cfRule type="colorScale" priority="4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1:AD52">
    <cfRule type="colorScale" priority="4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4:AD55">
    <cfRule type="colorScale" priority="3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6">
    <cfRule type="colorScale" priority="3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8:AD59">
    <cfRule type="colorScale" priority="3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61:AD62 AH61:AI62">
    <cfRule type="colorScale" priority="3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9:AE29">
    <cfRule type="colorScale" priority="6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7:AE57 AH57">
    <cfRule type="colorScale" priority="3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60:AE60 Y60 AH60:AI60">
    <cfRule type="colorScale" priority="3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9:AE10">
    <cfRule type="colorScale" priority="7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2">
    <cfRule type="colorScale" priority="7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3:AE14">
    <cfRule type="colorScale" priority="7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5:AE18">
    <cfRule type="colorScale" priority="7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25:AE27">
    <cfRule type="colorScale" priority="6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2:AE33">
    <cfRule type="colorScale" priority="6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4:AE36">
    <cfRule type="colorScale" priority="5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7:AE39">
    <cfRule type="colorScale" priority="5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0">
    <cfRule type="colorScale" priority="5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1">
    <cfRule type="colorScale" priority="5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2">
    <cfRule type="colorScale" priority="5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4:AE48">
    <cfRule type="colorScale" priority="3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9">
    <cfRule type="colorScale" priority="3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0">
    <cfRule type="colorScale" priority="3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1">
    <cfRule type="colorScale" priority="4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2">
    <cfRule type="colorScale" priority="4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5">
    <cfRule type="colorScale" priority="2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8:AE59">
    <cfRule type="colorScale" priority="2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61:AE62">
    <cfRule type="colorScale" priority="2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6:AG18">
    <cfRule type="colorScale" priority="1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0:AG22">
    <cfRule type="colorScale" priority="1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3:AG24">
    <cfRule type="colorScale" priority="1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5:AG25">
    <cfRule type="colorScale" priority="1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6:AG27">
    <cfRule type="colorScale" priority="1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9:AG42">
    <cfRule type="colorScale" priority="1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4:AG44">
    <cfRule type="colorScale" priority="1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5:AG46">
    <cfRule type="colorScale" priority="1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7:AG47">
    <cfRule type="colorScale" priority="1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8:AG52">
    <cfRule type="colorScale" priority="1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54:AG62">
    <cfRule type="colorScale" priority="1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6 AP6 AD11:AE11 AP9:AP11 AP36 AD20:AE24 AP46 AG29 AP29 AG32 AP32 AG40 AP40 N10 N17:P18 M11:N14 N7:N8 M6:P6 P7:P14 AJ6:AJ14 M60:N60 AJ60 M20:O21 N42 AJ42 N47 AJ47 N49:N50 AJ49:AJ50 N54:O54 AJ54 N57:P57 AJ57:AJ58 N38:N39 P37:P39 AJ37:AJ39 P52 AJ52 P20:P26 P30 M30:O31 M9:O9 M22:N22 M23:O25 N44:N45 N58 P58 P60 R9:R14 R7 R20:R26 R30 R38 T7:U7 T9:U14 T38:U38 T30:U30 D24 C39:C42 D42 G39:G42 C17:E17 G17 C6:E9 G6:G9 C20:C27 D20:E23 C33:C37 D37:E37 D29 D32:D34 D44:D46 G44:G46 D25:E25 G20:G25 C30:E31 G29:G37 H6:H10 U6:U10 F16:G16 C18:G18 H16:H18 U16:U18 H20:H22 T20:U26 H55:H58 U55:U58 H41:H42 U41:U42 H30:H31 U30:U31 Y10 Y16 AC12:AD14 Y18 AC6:AD7 AA20:AA21 Y20:Y21 AA32 Y32:Y35 AA40:AA41 Y40:Y41 AA45 Y45:Y46 AA54:AA55 Y54:Y55 AA10:AB18 Y11:Z14 AC18:AD18 Y6:AB9 Z33:Z34 AA33:AB35 Z46:AB46 Y30:AB31 Z22:Z25 AA22:AB27 Z27 Z29:AB29 Z42:AB42 AA44:AB44 AG36:AI36 AG45:AH46 AG44 AG48:AH48 AG51:AH51 AG30:AH31 AK20:AK21 AK25 AP20:AP25 AJ44:AJ45 AP44 AG20:AJ23 AP27 AG24:AH27 AJ24:AJ27 AI7:AI13 AG17:AJ18 AI45:AI47 AG9:AH16 AJ30:AJ31 AG34:AH35">
    <cfRule type="colorScale" priority="7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7:AG8">
    <cfRule type="colorScale" priority="7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33">
    <cfRule type="colorScale" priority="5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37:AG39">
    <cfRule type="colorScale" priority="5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1:AG42">
    <cfRule type="colorScale" priority="5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7">
    <cfRule type="colorScale" priority="4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9">
    <cfRule type="colorScale" priority="4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0">
    <cfRule type="colorScale" priority="3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2">
    <cfRule type="colorScale" priority="4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4:AG60">
    <cfRule type="colorScale" priority="3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29">
    <cfRule type="colorScale" priority="5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2:AH33">
    <cfRule type="colorScale" priority="5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7">
    <cfRule type="colorScale" priority="5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8">
    <cfRule type="colorScale" priority="5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9:AH42">
    <cfRule type="colorScale" priority="5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7">
    <cfRule type="colorScale" priority="4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9">
    <cfRule type="colorScale" priority="3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0">
    <cfRule type="colorScale" priority="4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2">
    <cfRule type="colorScale" priority="3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9">
    <cfRule type="colorScale" priority="2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4:AI44">
    <cfRule type="colorScale" priority="3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4:AI54 AE54">
    <cfRule type="colorScale" priority="2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5:AI56 AE56">
    <cfRule type="colorScale" priority="3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8:AI58">
    <cfRule type="colorScale" priority="2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6">
    <cfRule type="colorScale" priority="25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7:AI13">
    <cfRule type="colorScale" priority="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4">
    <cfRule type="colorScale" priority="22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5:AI16">
    <cfRule type="colorScale" priority="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7:AI18">
    <cfRule type="colorScale" priority="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4:AI27">
    <cfRule type="colorScale" priority="20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9:AI35">
    <cfRule type="colorScale" priority="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37">
    <cfRule type="colorScale" priority="19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38:AI39">
    <cfRule type="colorScale" priority="9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0">
    <cfRule type="colorScale" priority="16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1:AI42">
    <cfRule type="colorScale" priority="7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5:AI47">
    <cfRule type="colorScale" priority="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8">
    <cfRule type="colorScale" priority="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9:AI52">
    <cfRule type="colorScale" priority="14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7">
    <cfRule type="colorScale" priority="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9">
    <cfRule type="colorScale" priority="13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15:AJ16">
    <cfRule type="colorScale" priority="7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27">
    <cfRule type="colorScale" priority="7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29">
    <cfRule type="colorScale" priority="5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32">
    <cfRule type="colorScale" priority="6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33:AJ36">
    <cfRule type="colorScale" priority="6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0">
    <cfRule type="colorScale" priority="6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1">
    <cfRule type="colorScale" priority="5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6">
    <cfRule type="colorScale" priority="3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8">
    <cfRule type="colorScale" priority="3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1">
    <cfRule type="colorScale" priority="3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5">
    <cfRule type="colorScale" priority="3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6">
    <cfRule type="colorScale" priority="2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9">
    <cfRule type="colorScale" priority="3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61">
    <cfRule type="colorScale" priority="2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62">
    <cfRule type="colorScale" priority="3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2:AK23">
    <cfRule type="colorScale" priority="1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4">
    <cfRule type="colorScale" priority="1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6">
    <cfRule type="colorScale" priority="1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7">
    <cfRule type="colorScale" priority="1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9:AK35">
    <cfRule type="colorScale" priority="1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36:AK42">
    <cfRule type="colorScale" priority="1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4:AK46">
    <cfRule type="colorScale" priority="1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7">
    <cfRule type="colorScale" priority="1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8:AK52">
    <cfRule type="colorScale" priority="1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54:AK62">
    <cfRule type="colorScale" priority="1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12">
    <cfRule type="colorScale" priority="7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0:AL25">
    <cfRule type="colorScale" priority="6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6">
    <cfRule type="colorScale" priority="6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7">
    <cfRule type="colorScale" priority="6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9:AL36">
    <cfRule type="colorScale" priority="5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37:AL39">
    <cfRule type="colorScale" priority="5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0">
    <cfRule type="colorScale" priority="5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1">
    <cfRule type="colorScale" priority="5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2">
    <cfRule type="colorScale" priority="5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4">
    <cfRule type="colorScale" priority="3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5">
    <cfRule type="colorScale" priority="3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6:AL50">
    <cfRule type="colorScale" priority="3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1:AL52">
    <cfRule type="colorScale" priority="3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4">
    <cfRule type="colorScale" priority="2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5">
    <cfRule type="colorScale" priority="2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6">
    <cfRule type="colorScale" priority="2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7:AL59">
    <cfRule type="colorScale" priority="2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60">
    <cfRule type="colorScale" priority="2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61:AL62">
    <cfRule type="colorScale" priority="2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12:AM14 AP12:AP14">
    <cfRule type="colorScale" priority="7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6 AP26">
    <cfRule type="colorScale" priority="7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9">
    <cfRule type="colorScale" priority="6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0:AM31">
    <cfRule type="colorScale" priority="5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3 AP33">
    <cfRule type="colorScale" priority="5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4">
    <cfRule type="colorScale" priority="5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5 AP35">
    <cfRule type="colorScale" priority="6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8">
    <cfRule type="colorScale" priority="5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4">
    <cfRule type="colorScale" priority="4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5">
    <cfRule type="colorScale" priority="3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6">
    <cfRule type="colorScale" priority="4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7 AP47">
    <cfRule type="colorScale" priority="3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8">
    <cfRule type="colorScale" priority="3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9">
    <cfRule type="colorScale" priority="3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0">
    <cfRule type="colorScale" priority="3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2">
    <cfRule type="colorScale" priority="3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5:AM56">
    <cfRule type="colorScale" priority="3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8">
    <cfRule type="colorScale" priority="3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9">
    <cfRule type="colorScale" priority="2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60">
    <cfRule type="colorScale" priority="3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62 AG62">
    <cfRule type="colorScale" priority="3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2:AN32">
    <cfRule type="colorScale" priority="5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0:AP40">
    <cfRule type="colorScale" priority="5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1:AP41">
    <cfRule type="colorScale" priority="5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1:AP51">
    <cfRule type="colorScale" priority="4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7:AP57">
    <cfRule type="colorScale" priority="2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7:AQ27 AD27">
    <cfRule type="colorScale" priority="7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8">
    <cfRule type="colorScale" priority="7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37 AN31 AN33:AN35">
    <cfRule type="colorScale" priority="6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38:AN39">
    <cfRule type="colorScale" priority="6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2">
    <cfRule type="colorScale" priority="6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4:AN45">
    <cfRule type="colorScale" priority="4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6">
    <cfRule type="colorScale" priority="3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9">
    <cfRule type="colorScale" priority="3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2">
    <cfRule type="colorScale" priority="3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5">
    <cfRule type="colorScale" priority="2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6">
    <cfRule type="colorScale" priority="2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8">
    <cfRule type="colorScale" priority="2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9">
    <cfRule type="colorScale" priority="2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60:AN62">
    <cfRule type="colorScale" priority="2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7:AP47">
    <cfRule type="colorScale" priority="4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8:AP48">
    <cfRule type="colorScale" priority="4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4:AP54">
    <cfRule type="colorScale" priority="2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29:AQ29">
    <cfRule type="colorScale" priority="6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24:AR25">
    <cfRule type="colorScale" priority="7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26:AR26">
    <cfRule type="colorScale" priority="7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0:AR50">
    <cfRule type="colorScale" priority="4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2:AP32">
    <cfRule type="colorScale" priority="6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2:AP42">
    <cfRule type="colorScale" priority="5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5:AP45">
    <cfRule type="colorScale" priority="3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6:AP46">
    <cfRule type="colorScale" priority="3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5:AP56">
    <cfRule type="colorScale" priority="3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8:AP58">
    <cfRule type="colorScale" priority="2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1:AP61 AG61 AM61">
    <cfRule type="colorScale" priority="2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2:AP62">
    <cfRule type="colorScale" priority="2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1:AQ31 T31:U31 AN30:AQ30 W30:W31 AD30:AE31 J30:K31">
    <cfRule type="colorScale" priority="6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3:AQ33">
    <cfRule type="colorScale" priority="5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4:AQ34">
    <cfRule type="colorScale" priority="5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5:AQ35">
    <cfRule type="colorScale" priority="5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7:AQ39">
    <cfRule type="colorScale" priority="6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4:AQ44">
    <cfRule type="colorScale" priority="4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2:AQ52">
    <cfRule type="colorScale" priority="4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9:AQ59 AQ58">
    <cfRule type="colorScale" priority="3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0:AQ60">
    <cfRule type="colorScale" priority="3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9:AR49">
    <cfRule type="colorScale" priority="4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0:AP31">
    <cfRule type="colorScale" priority="5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4">
    <cfRule type="colorScale" priority="5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7 AM37">
    <cfRule type="colorScale" priority="5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8">
    <cfRule type="colorScale" priority="5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9 AM39">
    <cfRule type="colorScale" priority="6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2 AM42">
    <cfRule type="colorScale" priority="5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5">
    <cfRule type="colorScale" priority="4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9">
    <cfRule type="colorScale" priority="3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2">
    <cfRule type="colorScale" priority="4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4 AM54 AP57 AP59 AP61">
    <cfRule type="colorScale" priority="2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5:AP56">
    <cfRule type="colorScale" priority="1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8">
    <cfRule type="colorScale" priority="1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60">
    <cfRule type="colorScale" priority="1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62">
    <cfRule type="colorScale" priority="1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17:AQ18">
    <cfRule type="colorScale" priority="7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32">
    <cfRule type="colorScale" priority="5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0:AQ42">
    <cfRule type="colorScale" priority="6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5">
    <cfRule type="colorScale" priority="4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8">
    <cfRule type="colorScale" priority="4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1">
    <cfRule type="colorScale" priority="4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6:AQ57">
    <cfRule type="colorScale" priority="3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62">
    <cfRule type="colorScale" priority="2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6:AR47">
    <cfRule type="colorScale" priority="4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4:AR55">
    <cfRule type="colorScale" priority="3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61:AR61">
    <cfRule type="colorScale" priority="3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11">
    <cfRule type="colorScale" priority="7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13">
    <cfRule type="colorScale" priority="7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27">
    <cfRule type="colorScale" priority="7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29">
    <cfRule type="colorScale" priority="4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0:AR31">
    <cfRule type="colorScale" priority="4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2">
    <cfRule type="colorScale" priority="4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3">
    <cfRule type="colorScale" priority="4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4">
    <cfRule type="colorScale" priority="4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5">
    <cfRule type="colorScale" priority="4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6">
    <cfRule type="colorScale" priority="4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7">
    <cfRule type="colorScale" priority="4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8">
    <cfRule type="colorScale" priority="4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9">
    <cfRule type="colorScale" priority="4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0">
    <cfRule type="colorScale" priority="5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1">
    <cfRule type="colorScale" priority="4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2">
    <cfRule type="colorScale" priority="4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4:AR45">
    <cfRule type="colorScale" priority="4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8">
    <cfRule type="colorScale" priority="4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1">
    <cfRule type="colorScale" priority="3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2">
    <cfRule type="colorScale" priority="4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6:AR58">
    <cfRule type="colorScale" priority="2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9">
    <cfRule type="colorScale" priority="2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60">
    <cfRule type="colorScale" priority="2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62">
    <cfRule type="colorScale" priority="2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BA8">
    <cfRule type="colorScale" priority="13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ENGLISH</vt:lpstr>
      <vt:lpstr>FRANCAIS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Hillaria Mazenge</cp:lastModifiedBy>
  <cp:lastPrinted>2023-07-26T11:47:37Z</cp:lastPrinted>
  <dcterms:created xsi:type="dcterms:W3CDTF">2022-06-23T07:19:53Z</dcterms:created>
  <dcterms:modified xsi:type="dcterms:W3CDTF">2025-06-11T06:43:15Z</dcterms:modified>
</cp:coreProperties>
</file>